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ランダム(2025.4.5)\鈴縫請求書(再微調整の件)2025.2.15-\作成例(再掲載2025.2)HP NEW\HP(NEW)\HP用セッティング\最終UP\シート最終\"/>
    </mc:Choice>
  </mc:AlternateContent>
  <xr:revisionPtr revIDLastSave="0" documentId="13_ncr:1_{F803997E-2AA5-45FF-B0EC-9339460700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請求書入力" sheetId="2" r:id="rId1"/>
    <sheet name="請求書出力" sheetId="1" r:id="rId2"/>
    <sheet name="請求内訳書出力" sheetId="4" r:id="rId3"/>
  </sheets>
  <definedNames>
    <definedName name="_xlnm.Print_Area" localSheetId="1">請求書出力!$A$1:$N$35</definedName>
    <definedName name="_xlnm.Print_Area" localSheetId="2">請求内訳書出力!$A:$J</definedName>
  </definedNames>
  <calcPr calcId="191029"/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D90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C90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A90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G106" i="2"/>
  <c r="G105" i="2"/>
  <c r="G104" i="2"/>
  <c r="G103" i="2"/>
  <c r="G102" i="2"/>
  <c r="G101" i="2"/>
  <c r="G100" i="2"/>
  <c r="G99" i="2"/>
  <c r="G98" i="2"/>
  <c r="G97" i="2"/>
  <c r="G96" i="2"/>
  <c r="G95" i="2"/>
  <c r="G87" i="2"/>
  <c r="G86" i="2"/>
  <c r="G85" i="2"/>
  <c r="G84" i="2"/>
  <c r="G83" i="2"/>
  <c r="G82" i="2"/>
  <c r="G81" i="2"/>
  <c r="G91" i="2"/>
  <c r="G90" i="2"/>
  <c r="G89" i="2"/>
  <c r="G88" i="2"/>
  <c r="V38" i="2"/>
  <c r="T38" i="2"/>
  <c r="AA37" i="2"/>
  <c r="Z37" i="2"/>
  <c r="AA36" i="2"/>
  <c r="Z36" i="2"/>
  <c r="AA35" i="2"/>
  <c r="Z35" i="2"/>
  <c r="AA34" i="2"/>
  <c r="Z34" i="2"/>
  <c r="AA33" i="2"/>
  <c r="Z33" i="2"/>
  <c r="V27" i="2"/>
  <c r="T27" i="2"/>
  <c r="AA26" i="2"/>
  <c r="Z26" i="2"/>
  <c r="AA25" i="2"/>
  <c r="Z25" i="2"/>
  <c r="AA24" i="2"/>
  <c r="Z24" i="2"/>
  <c r="Z23" i="2"/>
  <c r="AA23" i="2" s="1"/>
  <c r="Z22" i="2"/>
  <c r="AA22" i="2" s="1"/>
  <c r="D27" i="2"/>
  <c r="AA27" i="2" l="1"/>
  <c r="Z38" i="2"/>
  <c r="AA38" i="2"/>
  <c r="Z27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92" i="2"/>
  <c r="G93" i="2"/>
  <c r="G94" i="2"/>
  <c r="G34" i="2"/>
  <c r="K25" i="2"/>
  <c r="K22" i="2"/>
  <c r="F27" i="2"/>
  <c r="F18" i="1"/>
  <c r="J27" i="2" l="1"/>
  <c r="A3" i="1"/>
  <c r="E4" i="4" l="1"/>
  <c r="G3" i="1"/>
  <c r="I4" i="4" l="1"/>
  <c r="M3" i="1"/>
  <c r="M1" i="1"/>
  <c r="L5" i="1"/>
  <c r="E14" i="1" l="1"/>
  <c r="E15" i="1"/>
  <c r="E16" i="1"/>
  <c r="E17" i="1"/>
  <c r="E13" i="1"/>
  <c r="K26" i="2" l="1"/>
  <c r="N17" i="1" s="1"/>
  <c r="A31" i="4"/>
  <c r="C31" i="4"/>
  <c r="D31" i="4"/>
  <c r="E31" i="4"/>
  <c r="I31" i="4"/>
  <c r="F64" i="4"/>
  <c r="F91" i="4" s="1"/>
  <c r="F60" i="4"/>
  <c r="F59" i="4"/>
  <c r="F58" i="4"/>
  <c r="F57" i="4"/>
  <c r="F56" i="4"/>
  <c r="F55" i="4"/>
  <c r="F54" i="4"/>
  <c r="F53" i="4"/>
  <c r="F52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I64" i="4"/>
  <c r="E64" i="4"/>
  <c r="D64" i="4"/>
  <c r="C64" i="4"/>
  <c r="A64" i="4"/>
  <c r="I60" i="4"/>
  <c r="E60" i="4"/>
  <c r="D60" i="4"/>
  <c r="C60" i="4"/>
  <c r="A60" i="4"/>
  <c r="I59" i="4"/>
  <c r="E59" i="4"/>
  <c r="D59" i="4"/>
  <c r="C59" i="4"/>
  <c r="A59" i="4"/>
  <c r="I58" i="4"/>
  <c r="E58" i="4"/>
  <c r="D58" i="4"/>
  <c r="C58" i="4"/>
  <c r="A58" i="4"/>
  <c r="I57" i="4"/>
  <c r="E57" i="4"/>
  <c r="D57" i="4"/>
  <c r="C57" i="4"/>
  <c r="A57" i="4"/>
  <c r="I56" i="4"/>
  <c r="E56" i="4"/>
  <c r="D56" i="4"/>
  <c r="C56" i="4"/>
  <c r="A56" i="4"/>
  <c r="I55" i="4"/>
  <c r="E55" i="4"/>
  <c r="D55" i="4"/>
  <c r="C55" i="4"/>
  <c r="A55" i="4"/>
  <c r="I54" i="4"/>
  <c r="E54" i="4"/>
  <c r="D54" i="4"/>
  <c r="C54" i="4"/>
  <c r="A54" i="4"/>
  <c r="I53" i="4"/>
  <c r="E53" i="4"/>
  <c r="D53" i="4"/>
  <c r="C53" i="4"/>
  <c r="A53" i="4"/>
  <c r="I52" i="4"/>
  <c r="E52" i="4"/>
  <c r="D52" i="4"/>
  <c r="C52" i="4"/>
  <c r="A52" i="4"/>
  <c r="I51" i="4"/>
  <c r="E51" i="4"/>
  <c r="D51" i="4"/>
  <c r="C51" i="4"/>
  <c r="A51" i="4"/>
  <c r="I50" i="4"/>
  <c r="E50" i="4"/>
  <c r="D50" i="4"/>
  <c r="C50" i="4"/>
  <c r="A50" i="4"/>
  <c r="I49" i="4"/>
  <c r="E49" i="4"/>
  <c r="D49" i="4"/>
  <c r="C49" i="4"/>
  <c r="A49" i="4"/>
  <c r="I48" i="4"/>
  <c r="E48" i="4"/>
  <c r="D48" i="4"/>
  <c r="C48" i="4"/>
  <c r="A48" i="4"/>
  <c r="I47" i="4"/>
  <c r="E47" i="4"/>
  <c r="D47" i="4"/>
  <c r="C47" i="4"/>
  <c r="A47" i="4"/>
  <c r="I46" i="4"/>
  <c r="E46" i="4"/>
  <c r="D46" i="4"/>
  <c r="C46" i="4"/>
  <c r="A46" i="4"/>
  <c r="I45" i="4"/>
  <c r="E45" i="4"/>
  <c r="D45" i="4"/>
  <c r="C45" i="4"/>
  <c r="A45" i="4"/>
  <c r="I44" i="4"/>
  <c r="E44" i="4"/>
  <c r="D44" i="4"/>
  <c r="C44" i="4"/>
  <c r="A44" i="4"/>
  <c r="I43" i="4"/>
  <c r="E43" i="4"/>
  <c r="D43" i="4"/>
  <c r="C43" i="4"/>
  <c r="A43" i="4"/>
  <c r="I42" i="4"/>
  <c r="E42" i="4"/>
  <c r="D42" i="4"/>
  <c r="C42" i="4"/>
  <c r="A42" i="4"/>
  <c r="I41" i="4"/>
  <c r="E41" i="4"/>
  <c r="D41" i="4"/>
  <c r="C41" i="4"/>
  <c r="A41" i="4"/>
  <c r="I40" i="4"/>
  <c r="E40" i="4"/>
  <c r="D40" i="4"/>
  <c r="C40" i="4"/>
  <c r="A40" i="4"/>
  <c r="I39" i="4"/>
  <c r="E39" i="4"/>
  <c r="D39" i="4"/>
  <c r="C39" i="4"/>
  <c r="A39" i="4"/>
  <c r="I38" i="4"/>
  <c r="E38" i="4"/>
  <c r="D38" i="4"/>
  <c r="C38" i="4"/>
  <c r="A38" i="4"/>
  <c r="I37" i="4"/>
  <c r="E37" i="4"/>
  <c r="D37" i="4"/>
  <c r="C37" i="4"/>
  <c r="A37" i="4"/>
  <c r="I36" i="4"/>
  <c r="E36" i="4"/>
  <c r="D36" i="4"/>
  <c r="C36" i="4"/>
  <c r="A36" i="4"/>
  <c r="I35" i="4"/>
  <c r="E35" i="4"/>
  <c r="D35" i="4"/>
  <c r="C35" i="4"/>
  <c r="A35" i="4"/>
  <c r="I34" i="4"/>
  <c r="E34" i="4"/>
  <c r="D34" i="4"/>
  <c r="C34" i="4"/>
  <c r="A34" i="4"/>
  <c r="D92" i="4"/>
  <c r="C92" i="4"/>
  <c r="A92" i="4"/>
  <c r="D91" i="4"/>
  <c r="C91" i="4"/>
  <c r="A22" i="4"/>
  <c r="C22" i="4"/>
  <c r="D22" i="4"/>
  <c r="E22" i="4"/>
  <c r="I22" i="4"/>
  <c r="A23" i="4"/>
  <c r="C23" i="4"/>
  <c r="D23" i="4"/>
  <c r="E23" i="4"/>
  <c r="I23" i="4"/>
  <c r="A24" i="4"/>
  <c r="C24" i="4"/>
  <c r="D24" i="4"/>
  <c r="E24" i="4"/>
  <c r="I24" i="4"/>
  <c r="A25" i="4"/>
  <c r="C25" i="4"/>
  <c r="D25" i="4"/>
  <c r="E25" i="4"/>
  <c r="I25" i="4"/>
  <c r="A26" i="4"/>
  <c r="C26" i="4"/>
  <c r="D26" i="4"/>
  <c r="E26" i="4"/>
  <c r="I26" i="4"/>
  <c r="A27" i="4"/>
  <c r="C27" i="4"/>
  <c r="D27" i="4"/>
  <c r="E27" i="4"/>
  <c r="I27" i="4"/>
  <c r="A28" i="4"/>
  <c r="C28" i="4"/>
  <c r="D28" i="4"/>
  <c r="E28" i="4"/>
  <c r="I28" i="4"/>
  <c r="A29" i="4"/>
  <c r="C29" i="4"/>
  <c r="D29" i="4"/>
  <c r="E29" i="4"/>
  <c r="I29" i="4"/>
  <c r="A30" i="4"/>
  <c r="C30" i="4"/>
  <c r="D30" i="4"/>
  <c r="E30" i="4"/>
  <c r="I30" i="4"/>
  <c r="I15" i="4"/>
  <c r="I16" i="4"/>
  <c r="I17" i="4"/>
  <c r="I18" i="4"/>
  <c r="I19" i="4"/>
  <c r="I20" i="4"/>
  <c r="I21" i="4"/>
  <c r="I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14" i="4"/>
  <c r="D14" i="4"/>
  <c r="E14" i="4"/>
  <c r="A18" i="4"/>
  <c r="A19" i="4"/>
  <c r="A20" i="4"/>
  <c r="A21" i="4"/>
  <c r="A17" i="4"/>
  <c r="A16" i="4"/>
  <c r="A15" i="4"/>
  <c r="A14" i="4"/>
  <c r="I13" i="4"/>
  <c r="E13" i="4"/>
  <c r="D13" i="4"/>
  <c r="C13" i="4"/>
  <c r="A13" i="4"/>
  <c r="A11" i="4"/>
  <c r="H10" i="4"/>
  <c r="H7" i="4"/>
  <c r="H6" i="4"/>
  <c r="G4" i="4"/>
  <c r="G1" i="4"/>
  <c r="F51" i="4"/>
  <c r="K3" i="1"/>
  <c r="K17" i="1"/>
  <c r="K16" i="1"/>
  <c r="K15" i="1"/>
  <c r="K14" i="1"/>
  <c r="K13" i="1"/>
  <c r="J17" i="1"/>
  <c r="J16" i="1"/>
  <c r="J15" i="1"/>
  <c r="J14" i="1"/>
  <c r="J13" i="1"/>
  <c r="I17" i="1"/>
  <c r="I16" i="1"/>
  <c r="I15" i="1"/>
  <c r="I14" i="1"/>
  <c r="I13" i="1"/>
  <c r="H17" i="1"/>
  <c r="H16" i="1"/>
  <c r="H15" i="1"/>
  <c r="H14" i="1"/>
  <c r="H13" i="1"/>
  <c r="F17" i="1"/>
  <c r="F16" i="1"/>
  <c r="F15" i="1"/>
  <c r="F14" i="1"/>
  <c r="F13" i="1"/>
  <c r="C17" i="1"/>
  <c r="C16" i="1"/>
  <c r="C15" i="1"/>
  <c r="C14" i="1"/>
  <c r="C13" i="1"/>
  <c r="A17" i="1"/>
  <c r="A16" i="1"/>
  <c r="A15" i="1"/>
  <c r="A14" i="1"/>
  <c r="A13" i="1"/>
  <c r="L9" i="1"/>
  <c r="L6" i="1"/>
  <c r="H18" i="1"/>
  <c r="N16" i="1"/>
  <c r="F32" i="4" l="1"/>
  <c r="F61" i="4"/>
  <c r="F62" i="4" s="1"/>
  <c r="F92" i="4" s="1"/>
  <c r="M16" i="1"/>
  <c r="N22" i="2"/>
  <c r="I21" i="1" s="1"/>
  <c r="M14" i="1"/>
  <c r="N23" i="2"/>
  <c r="M15" i="1"/>
  <c r="N24" i="2"/>
  <c r="I22" i="1" s="1"/>
  <c r="K24" i="2"/>
  <c r="N15" i="1" s="1"/>
  <c r="K23" i="2"/>
  <c r="N14" i="1" s="1"/>
  <c r="M17" i="1"/>
  <c r="M13" i="1"/>
  <c r="M18" i="1"/>
  <c r="N13" i="1" l="1"/>
  <c r="K27" i="2"/>
  <c r="N18" i="1" s="1"/>
  <c r="O22" i="2"/>
  <c r="M21" i="1" s="1"/>
  <c r="I20" i="1"/>
  <c r="I23" i="1" s="1"/>
  <c r="O23" i="2"/>
  <c r="M20" i="1" s="1"/>
  <c r="M23" i="1" l="1"/>
  <c r="B6" i="1" s="1"/>
  <c r="O24" i="2"/>
</calcChain>
</file>

<file path=xl/sharedStrings.xml><?xml version="1.0" encoding="utf-8"?>
<sst xmlns="http://schemas.openxmlformats.org/spreadsheetml/2006/main" count="408" uniqueCount="155">
  <si>
    <t>注文書番号</t>
    <rPh sb="0" eb="3">
      <t>チュウモンショ</t>
    </rPh>
    <rPh sb="3" eb="5">
      <t>バンゴウ</t>
    </rPh>
    <phoneticPr fontId="1"/>
  </si>
  <si>
    <t>請求金額</t>
    <rPh sb="0" eb="2">
      <t>セイキュウ</t>
    </rPh>
    <rPh sb="2" eb="4">
      <t>キンガク</t>
    </rPh>
    <phoneticPr fontId="1"/>
  </si>
  <si>
    <t>工種名または商品</t>
    <rPh sb="0" eb="1">
      <t>コウ</t>
    </rPh>
    <rPh sb="1" eb="2">
      <t>シュ</t>
    </rPh>
    <rPh sb="2" eb="3">
      <t>メイ</t>
    </rPh>
    <rPh sb="6" eb="8">
      <t>ショウヒン</t>
    </rPh>
    <phoneticPr fontId="1"/>
  </si>
  <si>
    <t>契約金額</t>
    <rPh sb="0" eb="2">
      <t>ケイヤク</t>
    </rPh>
    <rPh sb="2" eb="4">
      <t>キンガク</t>
    </rPh>
    <phoneticPr fontId="1"/>
  </si>
  <si>
    <t>単位</t>
    <rPh sb="0" eb="2">
      <t>タンイ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</si>
  <si>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</si>
  <si>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契約残額</t>
    <rPh sb="0" eb="2">
      <t>ケイヤク</t>
    </rPh>
    <rPh sb="2" eb="4">
      <t>ザンガク</t>
    </rPh>
    <phoneticPr fontId="1"/>
  </si>
  <si>
    <t>取引先コード</t>
    <rPh sb="0" eb="2">
      <t>トリヒキ</t>
    </rPh>
    <rPh sb="2" eb="3">
      <t>サキ</t>
    </rPh>
    <phoneticPr fontId="1"/>
  </si>
  <si>
    <t>請求者住所氏名</t>
    <rPh sb="0" eb="3">
      <t>セイキュウシャ</t>
    </rPh>
    <rPh sb="3" eb="5">
      <t>ジュウショ</t>
    </rPh>
    <rPh sb="5" eb="7">
      <t>シメイ</t>
    </rPh>
    <phoneticPr fontId="1"/>
  </si>
  <si>
    <t>工種コード</t>
    <rPh sb="0" eb="1">
      <t>コウ</t>
    </rPh>
    <rPh sb="1" eb="2">
      <t>シュ</t>
    </rPh>
    <phoneticPr fontId="1"/>
  </si>
  <si>
    <t>非課税</t>
    <rPh sb="0" eb="3">
      <t>ヒカゼイ</t>
    </rPh>
    <phoneticPr fontId="1"/>
  </si>
  <si>
    <t>立替</t>
    <rPh sb="0" eb="2">
      <t>タテカエ</t>
    </rPh>
    <phoneticPr fontId="1"/>
  </si>
  <si>
    <t>金　　　額</t>
    <rPh sb="0" eb="1">
      <t>キン</t>
    </rPh>
    <rPh sb="4" eb="5">
      <t>ガク</t>
    </rPh>
    <phoneticPr fontId="1"/>
  </si>
  <si>
    <t>摘　　　　要</t>
    <rPh sb="0" eb="1">
      <t>ツム</t>
    </rPh>
    <rPh sb="5" eb="6">
      <t>ヨウ</t>
    </rPh>
    <phoneticPr fontId="1"/>
  </si>
  <si>
    <t>担当部門</t>
    <rPh sb="0" eb="2">
      <t>タントウ</t>
    </rPh>
    <rPh sb="2" eb="4">
      <t>ブモン</t>
    </rPh>
    <phoneticPr fontId="1"/>
  </si>
  <si>
    <t>作業所または担当者</t>
    <rPh sb="0" eb="2">
      <t>サギョウ</t>
    </rPh>
    <rPh sb="2" eb="3">
      <t>ショ</t>
    </rPh>
    <rPh sb="6" eb="9">
      <t>タントウシャ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</si>
  <si>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</si>
  <si>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数  量</t>
    <rPh sb="0" eb="1">
      <t>カズ</t>
    </rPh>
    <rPh sb="3" eb="4">
      <t>リョウ</t>
    </rPh>
    <phoneticPr fontId="1"/>
  </si>
  <si>
    <t>金    額</t>
    <rPh sb="0" eb="1">
      <t>キン</t>
    </rPh>
    <rPh sb="5" eb="6">
      <t>ガク</t>
    </rPh>
    <phoneticPr fontId="1"/>
  </si>
  <si>
    <t>単    価</t>
    <rPh sb="0" eb="1">
      <t>タン</t>
    </rPh>
    <rPh sb="5" eb="6">
      <t>アタイ</t>
    </rPh>
    <phoneticPr fontId="1"/>
  </si>
  <si>
    <t>控 除 先</t>
    <rPh sb="0" eb="1">
      <t>ヒカエ</t>
    </rPh>
    <rPh sb="2" eb="3">
      <t>ジョ</t>
    </rPh>
    <rPh sb="4" eb="5">
      <t>サキ</t>
    </rPh>
    <phoneticPr fontId="1"/>
  </si>
  <si>
    <t>工 種 名</t>
    <rPh sb="0" eb="1">
      <t>コウ</t>
    </rPh>
    <rPh sb="2" eb="3">
      <t>シュ</t>
    </rPh>
    <rPh sb="4" eb="5">
      <t>メイ</t>
    </rPh>
    <phoneticPr fontId="1"/>
  </si>
  <si>
    <t>前  回  迄</t>
    <rPh sb="0" eb="1">
      <t>マエ</t>
    </rPh>
    <rPh sb="3" eb="4">
      <t>カイ</t>
    </rPh>
    <rPh sb="6" eb="7">
      <t>マデ</t>
    </rPh>
    <phoneticPr fontId="1"/>
  </si>
  <si>
    <t>注文書番号</t>
    <rPh sb="0" eb="3">
      <t>チュウモンショ</t>
    </rPh>
    <rPh sb="3" eb="5">
      <t>バンゴウ</t>
    </rPh>
    <phoneticPr fontId="1"/>
  </si>
  <si>
    <t>契約金額</t>
    <rPh sb="0" eb="2">
      <t>ケイヤク</t>
    </rPh>
    <rPh sb="2" eb="4">
      <t>キンガク</t>
    </rPh>
    <phoneticPr fontId="1"/>
  </si>
  <si>
    <t>前回迄請求金額</t>
    <rPh sb="0" eb="1">
      <t>マエ</t>
    </rPh>
    <rPh sb="1" eb="2">
      <t>カイ</t>
    </rPh>
    <rPh sb="2" eb="3">
      <t>マデ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</si>
  <si>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</si>
  <si>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</si>
  <si>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</si>
  <si>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契約残額</t>
    <rPh sb="0" eb="2">
      <t>ケイヤク</t>
    </rPh>
    <rPh sb="2" eb="4">
      <t>ザンガク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</si>
  <si>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</si>
  <si>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合　　　　　　　　　　計</t>
    <rPh sb="0" eb="1">
      <t>ゴウ</t>
    </rPh>
    <rPh sb="11" eb="12">
      <t>ケイ</t>
    </rPh>
    <phoneticPr fontId="1"/>
  </si>
  <si>
    <t>税抜請求金額合計</t>
    <rPh sb="0" eb="1">
      <t>ゼイ</t>
    </rPh>
    <rPh sb="1" eb="2">
      <t>ヌ</t>
    </rPh>
    <rPh sb="2" eb="4">
      <t>セイキュウ</t>
    </rPh>
    <rPh sb="4" eb="6">
      <t>キンガク</t>
    </rPh>
    <rPh sb="6" eb="8">
      <t>ゴウケイ</t>
    </rPh>
    <phoneticPr fontId="1"/>
  </si>
  <si>
    <t>工事コード</t>
    <rPh sb="0" eb="2">
      <t>コウジ</t>
    </rPh>
    <phoneticPr fontId="1"/>
  </si>
  <si>
    <t>※仕訳入力の際のメモ欄として使用してください。</t>
    <rPh sb="1" eb="3">
      <t>シワケ</t>
    </rPh>
    <rPh sb="3" eb="5">
      <t>ニュウリョク</t>
    </rPh>
    <rPh sb="6" eb="7">
      <t>サイ</t>
    </rPh>
    <rPh sb="10" eb="11">
      <t>ラン</t>
    </rPh>
    <rPh sb="14" eb="16">
      <t>シヨウ</t>
    </rPh>
    <phoneticPr fontId="1"/>
  </si>
  <si>
    <t>合　　　　　　計</t>
    <rPh sb="0" eb="1">
      <t>ゴウ</t>
    </rPh>
    <rPh sb="7" eb="8">
      <t>ケイ</t>
    </rPh>
    <phoneticPr fontId="1"/>
  </si>
  <si>
    <t>金　　額</t>
    <rPh sb="0" eb="1">
      <t>キン</t>
    </rPh>
    <rPh sb="3" eb="4">
      <t>ガク</t>
    </rPh>
    <phoneticPr fontId="1"/>
  </si>
  <si>
    <t>鈴縫工業株式会社用請求書発行画面</t>
    <rPh sb="0" eb="2">
      <t>スズヌイ</t>
    </rPh>
    <rPh sb="2" eb="4">
      <t>コウギョウ</t>
    </rPh>
    <rPh sb="4" eb="6">
      <t>カブシキ</t>
    </rPh>
    <rPh sb="6" eb="8">
      <t>カイシャ</t>
    </rPh>
    <rPh sb="8" eb="9">
      <t>ヨウ</t>
    </rPh>
    <rPh sb="9" eb="12">
      <t>セイキュウショ</t>
    </rPh>
    <rPh sb="12" eb="14">
      <t>ハッコウ</t>
    </rPh>
    <rPh sb="14" eb="16">
      <t>ガメン</t>
    </rPh>
    <phoneticPr fontId="1"/>
  </si>
  <si>
    <t>住 　所：</t>
    <phoneticPr fontId="1"/>
  </si>
  <si>
    <t>会社名：
代表者：</t>
    <rPh sb="5" eb="8">
      <t>ダイヒョウシャ</t>
    </rPh>
    <phoneticPr fontId="1"/>
  </si>
  <si>
    <t>電話番号：</t>
    <phoneticPr fontId="1"/>
  </si>
  <si>
    <t>備　　　　考</t>
    <rPh sb="0" eb="1">
      <t>ソナエ</t>
    </rPh>
    <rPh sb="5" eb="6">
      <t>コウ</t>
    </rPh>
    <phoneticPr fontId="1"/>
  </si>
  <si>
    <t>請求内訳書</t>
    <rPh sb="0" eb="1">
      <t>ショウ</t>
    </rPh>
    <rPh sb="1" eb="2">
      <t>モトム</t>
    </rPh>
    <rPh sb="2" eb="4">
      <t>ウチワケ</t>
    </rPh>
    <rPh sb="4" eb="5">
      <t>ショ</t>
    </rPh>
    <phoneticPr fontId="1"/>
  </si>
  <si>
    <t>数　量</t>
    <rPh sb="0" eb="1">
      <t>カズ</t>
    </rPh>
    <rPh sb="2" eb="3">
      <t>リョウ</t>
    </rPh>
    <phoneticPr fontId="1"/>
  </si>
  <si>
    <t>単　　価</t>
    <rPh sb="0" eb="1">
      <t>タン</t>
    </rPh>
    <rPh sb="3" eb="4">
      <t>アタイ</t>
    </rPh>
    <phoneticPr fontId="1"/>
  </si>
  <si>
    <t>金　　　　額</t>
    <rPh sb="0" eb="1">
      <t>キン</t>
    </rPh>
    <rPh sb="5" eb="6">
      <t>ガク</t>
    </rPh>
    <phoneticPr fontId="1"/>
  </si>
  <si>
    <t>備　　　　　考</t>
    <rPh sb="0" eb="1">
      <t>ソナエ</t>
    </rPh>
    <rPh sb="6" eb="7">
      <t>コウ</t>
    </rPh>
    <phoneticPr fontId="1"/>
  </si>
  <si>
    <t>対応する注文書番号</t>
    <rPh sb="0" eb="2">
      <t>タイオウ</t>
    </rPh>
    <rPh sb="4" eb="6">
      <t>チュウモン</t>
    </rPh>
    <rPh sb="6" eb="7">
      <t>ショ</t>
    </rPh>
    <rPh sb="7" eb="9">
      <t>バンゴウ</t>
    </rPh>
    <phoneticPr fontId="1"/>
  </si>
  <si>
    <t>※太枠線内記入の上、2部提出のこと。</t>
    <rPh sb="1" eb="3">
      <t>フトワク</t>
    </rPh>
    <rPh sb="3" eb="4">
      <t>セン</t>
    </rPh>
    <rPh sb="4" eb="5">
      <t>ナイ</t>
    </rPh>
    <rPh sb="5" eb="7">
      <t>キニュウ</t>
    </rPh>
    <rPh sb="8" eb="9">
      <t>ウエ</t>
    </rPh>
    <rPh sb="11" eb="12">
      <t>ブ</t>
    </rPh>
    <rPh sb="12" eb="14">
      <t>テイシュツ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</si>
  <si>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</si>
  <si>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</si>
  <si>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1.請求者(御社)情報</t>
    <rPh sb="2" eb="5">
      <t>セイキュウシャ</t>
    </rPh>
    <rPh sb="6" eb="8">
      <t>オンシャ</t>
    </rPh>
    <rPh sb="9" eb="11">
      <t>ジョウホウ</t>
    </rPh>
    <phoneticPr fontId="1"/>
  </si>
  <si>
    <t>住所：</t>
    <rPh sb="0" eb="2">
      <t>ジュウショ</t>
    </rPh>
    <phoneticPr fontId="1"/>
  </si>
  <si>
    <t>会社名：</t>
    <rPh sb="0" eb="3">
      <t>カイシャメイ</t>
    </rPh>
    <phoneticPr fontId="1"/>
  </si>
  <si>
    <t>代表者：</t>
    <rPh sb="0" eb="3">
      <t>ダイヒョウシャ</t>
    </rPh>
    <phoneticPr fontId="1"/>
  </si>
  <si>
    <t>電話番号：</t>
    <rPh sb="0" eb="2">
      <t>デンワ</t>
    </rPh>
    <rPh sb="2" eb="4">
      <t>バンゴウ</t>
    </rPh>
    <phoneticPr fontId="1"/>
  </si>
  <si>
    <t>取引先C：</t>
    <rPh sb="0" eb="2">
      <t>トリヒキ</t>
    </rPh>
    <rPh sb="2" eb="3">
      <t>サキ</t>
    </rPh>
    <phoneticPr fontId="1"/>
  </si>
  <si>
    <t>※取引先コード</t>
    <rPh sb="1" eb="3">
      <t>トリヒキ</t>
    </rPh>
    <rPh sb="3" eb="4">
      <t>サキ</t>
    </rPh>
    <phoneticPr fontId="1"/>
  </si>
  <si>
    <t>鈴縫工業株式会社</t>
  </si>
  <si>
    <t>　　　下 記 の 通 り 請 求 い た し ま す。</t>
    <rPh sb="3" eb="4">
      <t>シタ</t>
    </rPh>
    <rPh sb="5" eb="6">
      <t>キ</t>
    </rPh>
    <rPh sb="9" eb="10">
      <t>ツウ</t>
    </rPh>
    <rPh sb="13" eb="14">
      <t>ショウ</t>
    </rPh>
    <rPh sb="15" eb="16">
      <t>モトム</t>
    </rPh>
    <phoneticPr fontId="1"/>
  </si>
  <si>
    <t>　　　(　1　/　　　枚)</t>
    <rPh sb="11" eb="12">
      <t>マイ</t>
    </rPh>
    <phoneticPr fontId="1"/>
  </si>
  <si>
    <t>　　　(　2　/　　　枚)</t>
    <rPh sb="11" eb="12">
      <t>マイ</t>
    </rPh>
    <phoneticPr fontId="1"/>
  </si>
  <si>
    <t>　　　(　3　/　　　枚)</t>
    <rPh sb="11" eb="12">
      <t>マイ</t>
    </rPh>
    <phoneticPr fontId="1"/>
  </si>
  <si>
    <t>3.提出先工事名</t>
    <rPh sb="2" eb="4">
      <t>テイシュツ</t>
    </rPh>
    <rPh sb="4" eb="5">
      <t>サキ</t>
    </rPh>
    <rPh sb="5" eb="8">
      <t>コウジメイ</t>
    </rPh>
    <phoneticPr fontId="1"/>
  </si>
  <si>
    <t>課税
判断</t>
    <rPh sb="0" eb="2">
      <t>カゼイ</t>
    </rPh>
    <rPh sb="3" eb="5">
      <t>ハンダン</t>
    </rPh>
    <phoneticPr fontId="1"/>
  </si>
  <si>
    <t>単   価</t>
    <rPh sb="0" eb="1">
      <t>タン</t>
    </rPh>
    <rPh sb="4" eb="5">
      <t>アタイ</t>
    </rPh>
    <phoneticPr fontId="1"/>
  </si>
  <si>
    <t>登録番号：</t>
    <rPh sb="0" eb="2">
      <t>トウロク</t>
    </rPh>
    <rPh sb="2" eb="4">
      <t>バンゴウ</t>
    </rPh>
    <phoneticPr fontId="1"/>
  </si>
  <si>
    <t>※適格請求書発行事業者の登録番号</t>
    <phoneticPr fontId="1"/>
  </si>
  <si>
    <t>※は8%軽減税率対象金額</t>
    <rPh sb="4" eb="6">
      <t>ケイゲン</t>
    </rPh>
    <rPh sb="6" eb="8">
      <t>ゼイリツ</t>
    </rPh>
    <rPh sb="8" eb="10">
      <t>タイショウ</t>
    </rPh>
    <rPh sb="10" eb="12">
      <t>キンガク</t>
    </rPh>
    <phoneticPr fontId="1"/>
  </si>
  <si>
    <t>適格請求書発行事業者の登録番号</t>
    <phoneticPr fontId="1"/>
  </si>
  <si>
    <t>税込請求金額</t>
    <rPh sb="0" eb="2">
      <t>ゼイコ</t>
    </rPh>
    <rPh sb="2" eb="4">
      <t>セイキュウ</t>
    </rPh>
    <rPh sb="4" eb="6">
      <t>キンガク</t>
    </rPh>
    <phoneticPr fontId="1"/>
  </si>
  <si>
    <t>対象金額(税抜)</t>
    <rPh sb="0" eb="2">
      <t>タイショウ</t>
    </rPh>
    <rPh sb="2" eb="4">
      <t>キンガク</t>
    </rPh>
    <rPh sb="5" eb="6">
      <t>ゼイ</t>
    </rPh>
    <rPh sb="6" eb="7">
      <t>ヌ</t>
    </rPh>
    <phoneticPr fontId="1"/>
  </si>
  <si>
    <t>小　　　計</t>
    <rPh sb="0" eb="1">
      <t>ショウ</t>
    </rPh>
    <rPh sb="4" eb="5">
      <t>ケイ</t>
    </rPh>
    <phoneticPr fontId="1"/>
  </si>
  <si>
    <t>8%対象金額</t>
    <rPh sb="2" eb="4">
      <t>タイショウ</t>
    </rPh>
    <rPh sb="4" eb="6">
      <t>キンガク</t>
    </rPh>
    <phoneticPr fontId="1"/>
  </si>
  <si>
    <t>10%対象金額</t>
    <rPh sb="3" eb="5">
      <t>タイショウ</t>
    </rPh>
    <rPh sb="5" eb="7">
      <t>キンガク</t>
    </rPh>
    <phoneticPr fontId="1"/>
  </si>
  <si>
    <r>
      <t>非 課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税</t>
    </r>
    <rPh sb="0" eb="1">
      <t>ヒ</t>
    </rPh>
    <rPh sb="2" eb="3">
      <t>カ</t>
    </rPh>
    <rPh sb="4" eb="5">
      <t>ゼイ</t>
    </rPh>
    <phoneticPr fontId="1"/>
  </si>
  <si>
    <t>8%消費税</t>
    <rPh sb="2" eb="5">
      <t>ショウヒゼイ</t>
    </rPh>
    <phoneticPr fontId="1"/>
  </si>
  <si>
    <t>10%消費税</t>
    <rPh sb="3" eb="6">
      <t>ショウヒゼイ</t>
    </rPh>
    <phoneticPr fontId="1"/>
  </si>
  <si>
    <r>
      <t>月分　</t>
    </r>
    <r>
      <rPr>
        <sz val="9"/>
        <color indexed="8"/>
        <rFont val="ＭＳ Ｐゴシック"/>
        <family val="3"/>
        <charset val="128"/>
      </rPr>
      <t>※入力は整数で１～１２の数値のみ入力</t>
    </r>
    <rPh sb="0" eb="1">
      <t>ツキ</t>
    </rPh>
    <rPh sb="1" eb="2">
      <t>ブン</t>
    </rPh>
    <rPh sb="4" eb="6">
      <t>ニュウリョク</t>
    </rPh>
    <rPh sb="7" eb="9">
      <t>セイスウ</t>
    </rPh>
    <rPh sb="15" eb="17">
      <t>スウチ</t>
    </rPh>
    <rPh sb="19" eb="21">
      <t>ニュウリョク</t>
    </rPh>
    <phoneticPr fontId="1"/>
  </si>
  <si>
    <t>4.請求発生月</t>
    <rPh sb="2" eb="4">
      <t>セイキュウ</t>
    </rPh>
    <rPh sb="4" eb="6">
      <t>ハッセイ</t>
    </rPh>
    <rPh sb="6" eb="7">
      <t>ツキ</t>
    </rPh>
    <phoneticPr fontId="1"/>
  </si>
  <si>
    <t>(四捨五入)</t>
    <rPh sb="1" eb="5">
      <t>シシャゴニュウ</t>
    </rPh>
    <phoneticPr fontId="1"/>
  </si>
  <si>
    <t>5.請求内容登録</t>
    <rPh sb="2" eb="4">
      <t>セイキュウ</t>
    </rPh>
    <rPh sb="4" eb="6">
      <t>ナイヨウ</t>
    </rPh>
    <rPh sb="6" eb="8">
      <t>トウロク</t>
    </rPh>
    <phoneticPr fontId="1"/>
  </si>
  <si>
    <t>6.請求内訳書（最大3ページ、必要に応じて作成願います）</t>
    <rPh sb="2" eb="4">
      <t>セイキュウ</t>
    </rPh>
    <rPh sb="4" eb="7">
      <t>ウチワケショ</t>
    </rPh>
    <rPh sb="8" eb="10">
      <t>サイダイ</t>
    </rPh>
    <rPh sb="15" eb="17">
      <t>ヒツヨウ</t>
    </rPh>
    <rPh sb="18" eb="19">
      <t>オウ</t>
    </rPh>
    <rPh sb="21" eb="23">
      <t>サクセイ</t>
    </rPh>
    <rPh sb="23" eb="24">
      <t>ネガ</t>
    </rPh>
    <phoneticPr fontId="1"/>
  </si>
  <si>
    <t>御中</t>
    <rPh sb="0" eb="2">
      <t>オンチュウ</t>
    </rPh>
    <phoneticPr fontId="1"/>
  </si>
  <si>
    <r>
      <t>2.請求書</t>
    </r>
    <r>
      <rPr>
        <sz val="11"/>
        <color rgb="FFFF0000"/>
        <rFont val="ＭＳ Ｐゴシック"/>
        <family val="3"/>
        <charset val="128"/>
        <scheme val="minor"/>
      </rPr>
      <t>提出</t>
    </r>
    <r>
      <rPr>
        <sz val="11"/>
        <color theme="1"/>
        <rFont val="ＭＳ Ｐゴシック"/>
        <family val="3"/>
        <charset val="128"/>
        <scheme val="minor"/>
      </rPr>
      <t xml:space="preserve">年月日 </t>
    </r>
    <r>
      <rPr>
        <sz val="11"/>
        <color rgb="FFFF0000"/>
        <rFont val="ＭＳ Ｐゴシック"/>
        <family val="3"/>
        <charset val="128"/>
        <scheme val="minor"/>
      </rPr>
      <t>(月末日で入力願います)</t>
    </r>
    <rPh sb="2" eb="4">
      <t>セイキュウ</t>
    </rPh>
    <rPh sb="4" eb="5">
      <t>ショ</t>
    </rPh>
    <rPh sb="5" eb="7">
      <t>テイシュツ</t>
    </rPh>
    <rPh sb="7" eb="10">
      <t>ネンガッピ</t>
    </rPh>
    <rPh sb="12" eb="15">
      <t>ゲツマツビ</t>
    </rPh>
    <rPh sb="16" eb="18">
      <t>ニュウリョク</t>
    </rPh>
    <rPh sb="18" eb="19">
      <t>ネガ</t>
    </rPh>
    <phoneticPr fontId="1"/>
  </si>
  <si>
    <t>※消費税率は「課税判断」欄でマウスをクリックし、ドロップダウンリストより税率を選択してください。</t>
    <rPh sb="7" eb="9">
      <t>カゼイ</t>
    </rPh>
    <rPh sb="9" eb="11">
      <t>ハンダン</t>
    </rPh>
    <rPh sb="12" eb="13">
      <t>ラン</t>
    </rPh>
    <rPh sb="36" eb="38">
      <t>ゼイリツ</t>
    </rPh>
    <rPh sb="39" eb="41">
      <t>センタク</t>
    </rPh>
    <phoneticPr fontId="1"/>
  </si>
  <si>
    <t>記入上の注意 
①提出日、工事名、太枠線内記入のうえ2部提出のこと。 
②請求者取引先コード記入のこと。 
③事業者登録番号記入のこと。
④請求発生〔　月分〕記入のこと。
⑤注文契約工事は注文内容（注文番号等）記入のこと。 
⑥本紙に記入しきれない場合は、一式表示のうえ内訳書添付のこと。 
　 内訳書は任意書式も可、但しA4サイズとすること。</t>
    <rPh sb="55" eb="58">
      <t>ジギョウシャ</t>
    </rPh>
    <rPh sb="58" eb="60">
      <t>トウロク</t>
    </rPh>
    <rPh sb="60" eb="62">
      <t>バンゴウ</t>
    </rPh>
    <rPh sb="62" eb="64">
      <t>キニュウ</t>
    </rPh>
    <rPh sb="70" eb="72">
      <t>セイキュウ</t>
    </rPh>
    <rPh sb="72" eb="74">
      <t>ハッセイ</t>
    </rPh>
    <rPh sb="79" eb="81">
      <t>キニュウ</t>
    </rPh>
    <phoneticPr fontId="1"/>
  </si>
  <si>
    <t>欄のみ入力してください。</t>
    <rPh sb="0" eb="1">
      <t>ラン</t>
    </rPh>
    <rPh sb="3" eb="5">
      <t>ニュウリョク</t>
    </rPh>
    <phoneticPr fontId="1"/>
  </si>
  <si>
    <t xml:space="preserve">・請求書出力シート及び請求内訳書出力のシートにデータが自動的に転記されます。
・マクロ機能は組み込んでいませんので、印刷は請求書、請求内訳書のシートを開き、
 手動で出力願います。（２部提出）
・請求内訳書は3ページ分作成されますが、必要ページ数のみ出力してください。
　（内訳書は任意書式も可。)
※入力欄以外は保護が掛けてあり編集することはできません。
</t>
    <rPh sb="43" eb="45">
      <t>キノウ</t>
    </rPh>
    <rPh sb="83" eb="85">
      <t>シュツリョク</t>
    </rPh>
    <rPh sb="92" eb="93">
      <t>ブ</t>
    </rPh>
    <rPh sb="93" eb="95">
      <t>テイシュツ</t>
    </rPh>
    <rPh sb="108" eb="109">
      <t>ブン</t>
    </rPh>
    <rPh sb="109" eb="111">
      <t>サクセイ</t>
    </rPh>
    <rPh sb="125" eb="127">
      <t>シュツリョク</t>
    </rPh>
    <rPh sb="137" eb="140">
      <t>ウチワケショ</t>
    </rPh>
    <rPh sb="141" eb="143">
      <t>ニンイ</t>
    </rPh>
    <rPh sb="143" eb="145">
      <t>ショシキ</t>
    </rPh>
    <rPh sb="146" eb="147">
      <t>カ</t>
    </rPh>
    <phoneticPr fontId="1"/>
  </si>
  <si>
    <t>T0000000000000</t>
    <phoneticPr fontId="1"/>
  </si>
  <si>
    <r>
      <t>2.請求書</t>
    </r>
    <r>
      <rPr>
        <sz val="11"/>
        <color rgb="FFFF0000"/>
        <rFont val="ＭＳ Ｐゴシック"/>
        <family val="3"/>
        <charset val="128"/>
        <scheme val="minor"/>
      </rPr>
      <t>提出</t>
    </r>
    <r>
      <rPr>
        <sz val="11"/>
        <color theme="1"/>
        <rFont val="ＭＳ Ｐゴシック"/>
        <family val="3"/>
        <charset val="128"/>
        <scheme val="minor"/>
      </rPr>
      <t xml:space="preserve">年月日 </t>
    </r>
    <r>
      <rPr>
        <b/>
        <sz val="11"/>
        <color rgb="FFFF0000"/>
        <rFont val="ＭＳ Ｐゴシック"/>
        <family val="3"/>
        <charset val="128"/>
        <scheme val="minor"/>
      </rPr>
      <t>(月末日で入力願います)</t>
    </r>
    <rPh sb="2" eb="4">
      <t>セイキュウ</t>
    </rPh>
    <rPh sb="4" eb="5">
      <t>ショ</t>
    </rPh>
    <rPh sb="5" eb="7">
      <t>テイシュツ</t>
    </rPh>
    <rPh sb="7" eb="10">
      <t>ネンガッピ</t>
    </rPh>
    <rPh sb="12" eb="15">
      <t>ゲツマツビ</t>
    </rPh>
    <rPh sb="16" eb="18">
      <t>ニュウリョク</t>
    </rPh>
    <rPh sb="18" eb="19">
      <t>ネガ</t>
    </rPh>
    <phoneticPr fontId="1"/>
  </si>
  <si>
    <t>〇〇アパート建設工事</t>
    <rPh sb="6" eb="8">
      <t>ケンセツ</t>
    </rPh>
    <rPh sb="8" eb="10">
      <t>コウジ</t>
    </rPh>
    <phoneticPr fontId="1"/>
  </si>
  <si>
    <t>※消費税率は「課税判断」欄でマウスをクリックし、 各行ごとに</t>
    <phoneticPr fontId="1"/>
  </si>
  <si>
    <t>　 10%・8%・非課税等をドロップダウンリストより 選択してください。</t>
    <rPh sb="12" eb="13">
      <t>トウ</t>
    </rPh>
    <phoneticPr fontId="1"/>
  </si>
  <si>
    <t>※税率選択が抜けますと［請求書］の［対象金額］欄が空欄 となり</t>
    <phoneticPr fontId="1"/>
  </si>
  <si>
    <r>
      <t>月分　</t>
    </r>
    <r>
      <rPr>
        <sz val="9"/>
        <color rgb="FFFF0000"/>
        <rFont val="ＭＳ Ｐゴシック"/>
        <family val="3"/>
        <charset val="128"/>
      </rPr>
      <t>※入力は整数で１～１２の数値のみ入力</t>
    </r>
    <rPh sb="0" eb="1">
      <t>ツキ</t>
    </rPh>
    <rPh sb="1" eb="2">
      <t>ブン</t>
    </rPh>
    <rPh sb="4" eb="6">
      <t>ニュウリョク</t>
    </rPh>
    <rPh sb="7" eb="9">
      <t>セイスウ</t>
    </rPh>
    <rPh sb="15" eb="17">
      <t>スウチ</t>
    </rPh>
    <rPh sb="19" eb="21">
      <t>ニュウリョク</t>
    </rPh>
    <phoneticPr fontId="1"/>
  </si>
  <si>
    <t xml:space="preserve">   税込請求書が作成されませんのでご注意ください。</t>
    <phoneticPr fontId="1"/>
  </si>
  <si>
    <t>共通仮設工事</t>
    <rPh sb="0" eb="2">
      <t>キョウツウ</t>
    </rPh>
    <rPh sb="2" eb="4">
      <t>カセツ</t>
    </rPh>
    <rPh sb="4" eb="6">
      <t>コウジ</t>
    </rPh>
    <phoneticPr fontId="1"/>
  </si>
  <si>
    <t>式</t>
    <rPh sb="0" eb="1">
      <t>シキ</t>
    </rPh>
    <phoneticPr fontId="1"/>
  </si>
  <si>
    <t>基礎工事</t>
    <rPh sb="0" eb="4">
      <t>キソコウジ</t>
    </rPh>
    <phoneticPr fontId="1"/>
  </si>
  <si>
    <t>材料</t>
    <rPh sb="0" eb="2">
      <t>ザイリョウ</t>
    </rPh>
    <phoneticPr fontId="1"/>
  </si>
  <si>
    <t>個</t>
    <rPh sb="0" eb="1">
      <t>コ</t>
    </rPh>
    <phoneticPr fontId="1"/>
  </si>
  <si>
    <t>飲料水</t>
    <rPh sb="0" eb="3">
      <t>インリョウスイ</t>
    </rPh>
    <phoneticPr fontId="1"/>
  </si>
  <si>
    <t>本</t>
    <rPh sb="0" eb="1">
      <t>ホン</t>
    </rPh>
    <phoneticPr fontId="1"/>
  </si>
  <si>
    <t>非課税</t>
  </si>
  <si>
    <t>別紙のとおり</t>
    <rPh sb="0" eb="2">
      <t>ベッシ</t>
    </rPh>
    <phoneticPr fontId="1"/>
  </si>
  <si>
    <t>角材</t>
    <rPh sb="0" eb="2">
      <t>カクザイ</t>
    </rPh>
    <phoneticPr fontId="1"/>
  </si>
  <si>
    <t>セメント</t>
    <phoneticPr fontId="1"/>
  </si>
  <si>
    <t>袋</t>
    <rPh sb="0" eb="1">
      <t>フクロ</t>
    </rPh>
    <phoneticPr fontId="1"/>
  </si>
  <si>
    <t>土のう袋</t>
    <rPh sb="0" eb="1">
      <t>ド</t>
    </rPh>
    <rPh sb="3" eb="4">
      <t>ブクロ</t>
    </rPh>
    <phoneticPr fontId="1"/>
  </si>
  <si>
    <t>軍手</t>
    <rPh sb="0" eb="2">
      <t>グンテ</t>
    </rPh>
    <phoneticPr fontId="1"/>
  </si>
  <si>
    <t>束</t>
    <rPh sb="0" eb="1">
      <t>タバ</t>
    </rPh>
    <phoneticPr fontId="1"/>
  </si>
  <si>
    <t>竹箒</t>
    <rPh sb="0" eb="2">
      <t>タケボウキ</t>
    </rPh>
    <phoneticPr fontId="1"/>
  </si>
  <si>
    <t>軽減税率8%</t>
    <rPh sb="0" eb="4">
      <t>ケイゲンゼイリツ</t>
    </rPh>
    <phoneticPr fontId="1"/>
  </si>
  <si>
    <t/>
  </si>
  <si>
    <t xml:space="preserve">〇〇アパート建設工事　 </t>
    <phoneticPr fontId="1"/>
  </si>
  <si>
    <t>御中</t>
    <phoneticPr fontId="1"/>
  </si>
  <si>
    <t>登録番号：T0000000000000</t>
  </si>
  <si>
    <r>
      <t xml:space="preserve">記入上の注意 
①提出日、工事名、太枠線内記入のうえ2部提出のこと。 
②請求者取引先コード記入のこと。 
</t>
    </r>
    <r>
      <rPr>
        <sz val="8"/>
        <color rgb="FFFF0000"/>
        <rFont val="ＭＳ Ｐゴシック"/>
        <family val="3"/>
        <charset val="128"/>
        <scheme val="minor"/>
      </rPr>
      <t xml:space="preserve">③事業者登録番号記入のこと。       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8"/>
        <color rgb="FFFF0000"/>
        <rFont val="ＭＳ Ｐゴシック"/>
        <family val="3"/>
        <charset val="128"/>
        <scheme val="minor"/>
      </rPr>
      <t xml:space="preserve">④請求発生〔　月分〕記入のこと。                   </t>
    </r>
    <r>
      <rPr>
        <sz val="8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</t>
    </r>
    <r>
      <rPr>
        <sz val="8"/>
        <rFont val="ＭＳ Ｐゴシック"/>
        <family val="3"/>
        <charset val="128"/>
        <scheme val="minor"/>
      </rPr>
      <t>⑤</t>
    </r>
    <r>
      <rPr>
        <sz val="8"/>
        <color theme="1"/>
        <rFont val="ＭＳ Ｐゴシック"/>
        <family val="3"/>
        <charset val="128"/>
        <scheme val="minor"/>
      </rPr>
      <t xml:space="preserve">注文契約工事は注文内容（注文番号等）記入のこと。 
</t>
    </r>
    <r>
      <rPr>
        <sz val="8"/>
        <rFont val="ＭＳ Ｐゴシック"/>
        <family val="3"/>
        <charset val="128"/>
        <scheme val="minor"/>
      </rPr>
      <t>⑥</t>
    </r>
    <r>
      <rPr>
        <sz val="8"/>
        <color theme="1"/>
        <rFont val="ＭＳ Ｐゴシック"/>
        <family val="3"/>
        <charset val="128"/>
        <scheme val="minor"/>
      </rPr>
      <t>本紙に記入しきれない場合は、一式表示のうえ内訳書添付のこと。 　　　　　　　　　　　　　　　　　　　　　　　　　　　　　　　　　　　　　　　　　　　　　　　　　　　　　　　　　　　　　　　　　　　　　　　
　 内訳書は任意書式も可、但しA4サイズとすること。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55" eb="58">
      <t>ジギョウシャ</t>
    </rPh>
    <rPh sb="58" eb="60">
      <t>トウロク</t>
    </rPh>
    <rPh sb="60" eb="62">
      <t>バンゴウ</t>
    </rPh>
    <rPh sb="62" eb="64">
      <t>キニュウ</t>
    </rPh>
    <phoneticPr fontId="1"/>
  </si>
  <si>
    <t xml:space="preserve">
　　</t>
  </si>
  <si>
    <t>共通仮設工事</t>
    <rPh sb="0" eb="2">
      <t>キョウツウ</t>
    </rPh>
    <phoneticPr fontId="1"/>
  </si>
  <si>
    <t>式</t>
  </si>
  <si>
    <t>基礎工事</t>
    <rPh sb="0" eb="2">
      <t>キソ</t>
    </rPh>
    <rPh sb="2" eb="4">
      <t>コウジ</t>
    </rPh>
    <phoneticPr fontId="1"/>
  </si>
  <si>
    <t>材料</t>
    <phoneticPr fontId="1"/>
  </si>
  <si>
    <t>飲料水</t>
    <phoneticPr fontId="1"/>
  </si>
  <si>
    <t>※</t>
  </si>
  <si>
    <t>本</t>
  </si>
  <si>
    <t>破損補償</t>
    <phoneticPr fontId="1"/>
  </si>
  <si>
    <t>※請求発行画面の8％選択で自動表示されます。</t>
    <rPh sb="1" eb="3">
      <t>セイキュウ</t>
    </rPh>
    <rPh sb="3" eb="5">
      <t>ハッコウ</t>
    </rPh>
    <rPh sb="5" eb="7">
      <t>ガメン</t>
    </rPh>
    <rPh sb="10" eb="12">
      <t>センタク</t>
    </rPh>
    <rPh sb="13" eb="15">
      <t>ジドウ</t>
    </rPh>
    <rPh sb="15" eb="17">
      <t>ヒョウジ</t>
    </rPh>
    <phoneticPr fontId="1"/>
  </si>
  <si>
    <t>非 課 税</t>
    <rPh sb="0" eb="1">
      <t>ヒ</t>
    </rPh>
    <rPh sb="2" eb="3">
      <t>カ</t>
    </rPh>
    <rPh sb="4" eb="5">
      <t>ゼイ</t>
    </rPh>
    <phoneticPr fontId="1"/>
  </si>
  <si>
    <t>　　　1枚の請求書につき消費税の端数処理は</t>
    <rPh sb="4" eb="5">
      <t>マイ</t>
    </rPh>
    <rPh sb="6" eb="9">
      <t>セイキュウショ</t>
    </rPh>
    <rPh sb="12" eb="15">
      <t>ショウヒゼイ</t>
    </rPh>
    <rPh sb="16" eb="18">
      <t>ハスウ</t>
    </rPh>
    <rPh sb="18" eb="20">
      <t>ショリ</t>
    </rPh>
    <phoneticPr fontId="1"/>
  </si>
  <si>
    <t>　　　税率ごとに1回となります。</t>
    <rPh sb="3" eb="5">
      <t>ゼイリツ</t>
    </rPh>
    <rPh sb="9" eb="10">
      <t>カイ</t>
    </rPh>
    <phoneticPr fontId="1"/>
  </si>
  <si>
    <t>請求発生月です</t>
    <rPh sb="0" eb="2">
      <t>セイキュウ</t>
    </rPh>
    <rPh sb="2" eb="4">
      <t>ハッセイ</t>
    </rPh>
    <rPh sb="4" eb="5">
      <t>ツキ</t>
    </rPh>
    <phoneticPr fontId="1"/>
  </si>
  <si>
    <t>　</t>
  </si>
  <si>
    <t>角材</t>
  </si>
  <si>
    <t>セメント</t>
  </si>
  <si>
    <t>袋</t>
  </si>
  <si>
    <t>土のう袋</t>
  </si>
  <si>
    <t>軍手</t>
  </si>
  <si>
    <t>束</t>
  </si>
  <si>
    <t>竹箒</t>
  </si>
  <si>
    <t>飲料水</t>
  </si>
  <si>
    <t>軽減税率8%</t>
    <phoneticPr fontId="1"/>
  </si>
  <si>
    <t xml:space="preserve">・請求書出力シート及び請求内訳書出力のシートにデータが自動的に転記されます。
・マクロ機能は組み込んでいませんので、印刷は請求書、請求内訳書のシートを開き、
 手動で出力願います。（２部提出）
・請求内訳書は3ページ分作成されますが、必要ページ数のみ出力してください。
　（内訳書は任意書式も可。)
※入力欄以外は保護が掛けてあり編集することはできません。
</t>
    <rPh sb="42" eb="44">
      <t>キノウ</t>
    </rPh>
    <rPh sb="82" eb="84">
      <t>シュツリョク</t>
    </rPh>
    <rPh sb="91" eb="92">
      <t>ブ</t>
    </rPh>
    <rPh sb="92" eb="94">
      <t>テイシュツ</t>
    </rPh>
    <rPh sb="107" eb="108">
      <t>ブン</t>
    </rPh>
    <rPh sb="108" eb="110">
      <t>サクセイ</t>
    </rPh>
    <rPh sb="124" eb="126">
      <t>シュツリョク</t>
    </rPh>
    <rPh sb="136" eb="139">
      <t>ウチワケショ</t>
    </rPh>
    <rPh sb="140" eb="142">
      <t>ニンイ</t>
    </rPh>
    <rPh sb="142" eb="144">
      <t>ショシキ</t>
    </rPh>
    <rPh sb="145" eb="146">
      <t>カ</t>
    </rPh>
    <phoneticPr fontId="1"/>
  </si>
  <si>
    <r>
      <t>欄のみ入力してください。　　</t>
    </r>
    <r>
      <rPr>
        <b/>
        <sz val="11"/>
        <color rgb="FFFF0000"/>
        <rFont val="ＭＳ Ｐゴシック"/>
        <family val="3"/>
        <charset val="128"/>
        <scheme val="minor"/>
      </rPr>
      <t>［入力注意事項］参照ください。⇒</t>
    </r>
    <rPh sb="0" eb="1">
      <t>ラン</t>
    </rPh>
    <rPh sb="3" eb="5">
      <t>ニュウリョク</t>
    </rPh>
    <rPh sb="22" eb="24">
      <t>サンショウ</t>
    </rPh>
    <phoneticPr fontId="1"/>
  </si>
  <si>
    <r>
      <t>鈴縫工業株式会社用請求書発行画面　　　　</t>
    </r>
    <r>
      <rPr>
        <b/>
        <sz val="14"/>
        <color theme="1"/>
        <rFont val="ＭＳ Ｐゴシック"/>
        <family val="3"/>
        <charset val="128"/>
        <scheme val="minor"/>
      </rPr>
      <t>［ 入力注意事項 ］</t>
    </r>
    <r>
      <rPr>
        <sz val="14"/>
        <color theme="1"/>
        <rFont val="ＭＳ Ｐゴシック"/>
        <family val="3"/>
        <charset val="128"/>
        <scheme val="minor"/>
      </rPr>
      <t xml:space="preserve">            </t>
    </r>
    <rPh sb="0" eb="2">
      <t>スズヌイ</t>
    </rPh>
    <rPh sb="2" eb="4">
      <t>コウギョウ</t>
    </rPh>
    <rPh sb="4" eb="6">
      <t>カブシキ</t>
    </rPh>
    <rPh sb="6" eb="8">
      <t>カイシャ</t>
    </rPh>
    <rPh sb="8" eb="9">
      <t>ヨウ</t>
    </rPh>
    <rPh sb="9" eb="12">
      <t>セイキュウショ</t>
    </rPh>
    <rPh sb="12" eb="14">
      <t>ハッコウ</t>
    </rPh>
    <rPh sb="14" eb="16">
      <t>ガメン</t>
    </rPh>
    <phoneticPr fontId="1"/>
  </si>
  <si>
    <t>　合　　　　　　計</t>
    <rPh sb="1" eb="2">
      <t>ゴウ</t>
    </rPh>
    <rPh sb="8" eb="9">
      <t>ケイ</t>
    </rPh>
    <phoneticPr fontId="1"/>
  </si>
  <si>
    <t xml:space="preserve">   飲料水</t>
    <rPh sb="3" eb="6">
      <t>インリョウスイ</t>
    </rPh>
    <phoneticPr fontId="1"/>
  </si>
  <si>
    <t xml:space="preserve">      破損補償</t>
    <rPh sb="6" eb="8">
      <t>ハソン</t>
    </rPh>
    <rPh sb="8" eb="10">
      <t>ホショウ</t>
    </rPh>
    <phoneticPr fontId="1"/>
  </si>
  <si>
    <r>
      <t>5.請求内容登録（請求内訳書　</t>
    </r>
    <r>
      <rPr>
        <b/>
        <sz val="11"/>
        <color rgb="FF0070C0"/>
        <rFont val="ＭＳ Ｐゴシック"/>
        <family val="3"/>
        <charset val="128"/>
        <scheme val="minor"/>
      </rPr>
      <t>あり</t>
    </r>
    <r>
      <rPr>
        <sz val="11"/>
        <color theme="1"/>
        <rFont val="ＭＳ Ｐゴシック"/>
        <family val="3"/>
        <charset val="128"/>
        <scheme val="minor"/>
      </rPr>
      <t>）</t>
    </r>
    <rPh sb="2" eb="4">
      <t>セイキュウ</t>
    </rPh>
    <rPh sb="4" eb="6">
      <t>ナイヨウ</t>
    </rPh>
    <rPh sb="6" eb="8">
      <t>トウロク</t>
    </rPh>
    <rPh sb="9" eb="11">
      <t>セイキュウ</t>
    </rPh>
    <rPh sb="11" eb="14">
      <t>ウチワケショ</t>
    </rPh>
    <phoneticPr fontId="1"/>
  </si>
  <si>
    <r>
      <t>5.請求内容登録（請求内訳書　</t>
    </r>
    <r>
      <rPr>
        <b/>
        <sz val="11"/>
        <color rgb="FF0070C0"/>
        <rFont val="ＭＳ Ｐゴシック"/>
        <family val="3"/>
        <charset val="128"/>
        <scheme val="minor"/>
      </rPr>
      <t>なし</t>
    </r>
    <r>
      <rPr>
        <sz val="11"/>
        <color theme="1"/>
        <rFont val="ＭＳ Ｐゴシック"/>
        <family val="3"/>
        <charset val="128"/>
        <scheme val="minor"/>
      </rPr>
      <t>）</t>
    </r>
    <rPh sb="2" eb="4">
      <t>セイキュウ</t>
    </rPh>
    <rPh sb="4" eb="6">
      <t>ナイヨウ</t>
    </rPh>
    <rPh sb="6" eb="8">
      <t>トウロク</t>
    </rPh>
    <rPh sb="9" eb="11">
      <t>セイキュウ</t>
    </rPh>
    <rPh sb="11" eb="14">
      <t>ウチワケショ</t>
    </rPh>
    <phoneticPr fontId="1"/>
  </si>
  <si>
    <t>　　</t>
    <phoneticPr fontId="1"/>
  </si>
  <si>
    <t>◎請求書は1枚ずつ発行願います。</t>
    <phoneticPr fontId="1"/>
  </si>
  <si>
    <r>
      <rPr>
        <sz val="9"/>
        <color indexed="8"/>
        <rFont val="ＭＳ Ｐゴシック"/>
        <family val="3"/>
        <charset val="128"/>
      </rPr>
      <t>※入力は西暦で（</t>
    </r>
    <r>
      <rPr>
        <sz val="9"/>
        <color rgb="FFFF0000"/>
        <rFont val="ＭＳ Ｐゴシック"/>
        <family val="3"/>
        <charset val="128"/>
      </rPr>
      <t>2025/4/30</t>
    </r>
    <r>
      <rPr>
        <sz val="9"/>
        <color indexed="8"/>
        <rFont val="ＭＳ Ｐゴシック"/>
        <family val="3"/>
        <charset val="128"/>
      </rPr>
      <t>）の形式で入力</t>
    </r>
    <rPh sb="1" eb="3">
      <t>ニュウリョク</t>
    </rPh>
    <rPh sb="4" eb="6">
      <t>セイレキ</t>
    </rPh>
    <rPh sb="19" eb="21">
      <t>ケイシキ</t>
    </rPh>
    <rPh sb="22" eb="24">
      <t>ニュウリョク</t>
    </rPh>
    <phoneticPr fontId="1"/>
  </si>
  <si>
    <t>〔　4　〕月分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</si>
</sst>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#\ #\ #\ #\ #\ #\ #\ #\ #\ #"/>
    <numFmt numFmtId="177" formatCode="yyyy&quot; 年 &quot;m&quot; 月 &quot;d&quot; 日&quot;;@"/>
    <numFmt numFmtId="178" formatCode="#\ #\ #\ #\ #\ #"/>
    <numFmt numFmtId="179" formatCode="#,##0.0;[Red]\-#,##0.0"/>
    <numFmt numFmtId="180" formatCode="&quot;¥&quot;#,##0;[Red]\-#,##0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vertical="center" textRotation="255"/>
    </xf>
    <xf numFmtId="0" fontId="7" fillId="0" borderId="4" xfId="0" applyFont="1" applyBorder="1" applyAlignment="1">
      <alignment vertical="center" textRotation="255"/>
    </xf>
    <xf numFmtId="0" fontId="8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 applyAlignment="1"/>
    <xf numFmtId="38" fontId="0" fillId="0" borderId="4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0" fontId="0" fillId="0" borderId="0" xfId="0" applyAlignment="1">
      <alignment horizontal="left" vertical="center"/>
    </xf>
    <xf numFmtId="0" fontId="0" fillId="2" borderId="4" xfId="0" applyFill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 vertical="top"/>
    </xf>
    <xf numFmtId="0" fontId="8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2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top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 wrapText="1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17" xfId="0" applyFont="1" applyBorder="1" applyAlignment="1">
      <alignment horizontal="center" vertical="center"/>
    </xf>
    <xf numFmtId="38" fontId="9" fillId="0" borderId="18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40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9" fillId="0" borderId="23" xfId="1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38" fontId="9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38" fontId="3" fillId="2" borderId="5" xfId="1" applyFont="1" applyFill="1" applyBorder="1" applyAlignment="1" applyProtection="1">
      <alignment vertical="center"/>
      <protection locked="0"/>
    </xf>
    <xf numFmtId="40" fontId="3" fillId="2" borderId="3" xfId="1" applyNumberFormat="1" applyFont="1" applyFill="1" applyBorder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38" fontId="3" fillId="2" borderId="1" xfId="1" applyFont="1" applyFill="1" applyBorder="1" applyAlignment="1" applyProtection="1">
      <alignment vertical="center"/>
      <protection locked="0"/>
    </xf>
    <xf numFmtId="40" fontId="3" fillId="2" borderId="1" xfId="1" applyNumberFormat="1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/>
      <protection locked="0"/>
    </xf>
    <xf numFmtId="40" fontId="3" fillId="2" borderId="2" xfId="1" applyNumberFormat="1" applyFont="1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31" xfId="0" applyNumberFormat="1" applyFill="1" applyBorder="1" applyAlignment="1" applyProtection="1">
      <alignment horizontal="right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40" fontId="12" fillId="0" borderId="5" xfId="1" applyNumberFormat="1" applyFont="1" applyBorder="1" applyAlignment="1">
      <alignment vertical="center" shrinkToFit="1"/>
    </xf>
    <xf numFmtId="40" fontId="12" fillId="0" borderId="1" xfId="1" applyNumberFormat="1" applyFont="1" applyBorder="1" applyAlignment="1">
      <alignment vertical="center" shrinkToFit="1"/>
    </xf>
    <xf numFmtId="40" fontId="12" fillId="0" borderId="2" xfId="1" applyNumberFormat="1" applyFont="1" applyBorder="1" applyAlignment="1">
      <alignment vertical="center" shrinkToFit="1"/>
    </xf>
    <xf numFmtId="38" fontId="12" fillId="0" borderId="5" xfId="0" applyNumberFormat="1" applyFont="1" applyBorder="1" applyAlignment="1">
      <alignment horizontal="right" vertical="center" shrinkToFit="1"/>
    </xf>
    <xf numFmtId="38" fontId="12" fillId="0" borderId="1" xfId="1" applyFont="1" applyBorder="1" applyAlignment="1">
      <alignment horizontal="right" vertical="center" shrinkToFit="1"/>
    </xf>
    <xf numFmtId="38" fontId="12" fillId="0" borderId="2" xfId="1" applyFont="1" applyBorder="1" applyAlignment="1">
      <alignment horizontal="right" vertical="center" shrinkToFit="1"/>
    </xf>
    <xf numFmtId="38" fontId="12" fillId="0" borderId="35" xfId="1" applyFont="1" applyBorder="1" applyAlignment="1">
      <alignment horizontal="right" vertical="center" shrinkToFit="1"/>
    </xf>
    <xf numFmtId="38" fontId="12" fillId="0" borderId="36" xfId="0" applyNumberFormat="1" applyFont="1" applyBorder="1" applyAlignment="1">
      <alignment vertical="center" shrinkToFit="1"/>
    </xf>
    <xf numFmtId="38" fontId="12" fillId="0" borderId="37" xfId="0" applyNumberFormat="1" applyFont="1" applyBorder="1" applyAlignment="1">
      <alignment vertical="center" shrinkToFit="1"/>
    </xf>
    <xf numFmtId="38" fontId="12" fillId="0" borderId="5" xfId="0" applyNumberFormat="1" applyFont="1" applyBorder="1" applyAlignment="1">
      <alignment vertical="center" shrinkToFit="1"/>
    </xf>
    <xf numFmtId="38" fontId="12" fillId="0" borderId="35" xfId="0" applyNumberFormat="1" applyFont="1" applyBorder="1" applyAlignment="1">
      <alignment vertical="center" shrinkToFit="1"/>
    </xf>
    <xf numFmtId="40" fontId="9" fillId="0" borderId="5" xfId="1" applyNumberFormat="1" applyFont="1" applyBorder="1" applyAlignment="1">
      <alignment vertical="center" shrinkToFit="1"/>
    </xf>
    <xf numFmtId="40" fontId="9" fillId="0" borderId="22" xfId="1" applyNumberFormat="1" applyFont="1" applyBorder="1" applyAlignment="1">
      <alignment vertical="center" shrinkToFit="1"/>
    </xf>
    <xf numFmtId="40" fontId="9" fillId="0" borderId="3" xfId="1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38" fontId="8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vertical="center"/>
    </xf>
    <xf numFmtId="38" fontId="12" fillId="0" borderId="1" xfId="0" applyNumberFormat="1" applyFont="1" applyBorder="1" applyAlignment="1">
      <alignment vertical="center" shrinkToFit="1"/>
    </xf>
    <xf numFmtId="38" fontId="12" fillId="0" borderId="39" xfId="0" applyNumberFormat="1" applyFont="1" applyBorder="1" applyAlignment="1">
      <alignment vertical="center" shrinkToFit="1"/>
    </xf>
    <xf numFmtId="38" fontId="12" fillId="0" borderId="2" xfId="0" applyNumberFormat="1" applyFont="1" applyBorder="1" applyAlignment="1">
      <alignment vertical="center" shrinkToFit="1"/>
    </xf>
    <xf numFmtId="38" fontId="12" fillId="0" borderId="40" xfId="0" applyNumberFormat="1" applyFont="1" applyBorder="1" applyAlignment="1">
      <alignment vertical="center" shrinkToFit="1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4" fillId="0" borderId="0" xfId="0" applyFont="1">
      <alignment vertical="center"/>
    </xf>
    <xf numFmtId="40" fontId="3" fillId="0" borderId="3" xfId="1" applyNumberFormat="1" applyFont="1" applyBorder="1">
      <alignment vertical="center"/>
    </xf>
    <xf numFmtId="40" fontId="0" fillId="0" borderId="4" xfId="0" applyNumberFormat="1" applyBorder="1">
      <alignment vertical="center"/>
    </xf>
    <xf numFmtId="179" fontId="3" fillId="2" borderId="3" xfId="1" applyNumberFormat="1" applyFont="1" applyFill="1" applyBorder="1" applyProtection="1">
      <alignment vertical="center"/>
      <protection locked="0"/>
    </xf>
    <xf numFmtId="179" fontId="3" fillId="2" borderId="1" xfId="1" applyNumberFormat="1" applyFont="1" applyFill="1" applyBorder="1" applyProtection="1">
      <alignment vertical="center"/>
      <protection locked="0"/>
    </xf>
    <xf numFmtId="179" fontId="3" fillId="2" borderId="2" xfId="1" applyNumberFormat="1" applyFont="1" applyFill="1" applyBorder="1" applyProtection="1">
      <alignment vertical="center"/>
      <protection locked="0"/>
    </xf>
    <xf numFmtId="179" fontId="3" fillId="2" borderId="32" xfId="1" applyNumberFormat="1" applyFont="1" applyFill="1" applyBorder="1" applyAlignment="1" applyProtection="1">
      <alignment vertical="center"/>
      <protection locked="0"/>
    </xf>
    <xf numFmtId="179" fontId="9" fillId="0" borderId="5" xfId="1" applyNumberFormat="1" applyFont="1" applyBorder="1" applyAlignment="1">
      <alignment vertical="center"/>
    </xf>
    <xf numFmtId="179" fontId="9" fillId="0" borderId="22" xfId="1" applyNumberFormat="1" applyFont="1" applyBorder="1" applyAlignment="1">
      <alignment vertical="center"/>
    </xf>
    <xf numFmtId="179" fontId="9" fillId="0" borderId="3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38" fontId="0" fillId="0" borderId="0" xfId="0" applyNumberFormat="1">
      <alignment vertical="center"/>
    </xf>
    <xf numFmtId="0" fontId="8" fillId="0" borderId="75" xfId="0" applyFont="1" applyBorder="1" applyAlignment="1">
      <alignment horizontal="center" vertical="center"/>
    </xf>
    <xf numFmtId="9" fontId="0" fillId="0" borderId="0" xfId="0" applyNumberFormat="1">
      <alignment vertical="center"/>
    </xf>
    <xf numFmtId="38" fontId="12" fillId="0" borderId="0" xfId="1" applyFont="1" applyBorder="1" applyAlignment="1">
      <alignment horizontal="right" vertical="center" shrinkToFit="1"/>
    </xf>
    <xf numFmtId="38" fontId="12" fillId="0" borderId="0" xfId="0" applyNumberFormat="1" applyFont="1" applyAlignment="1">
      <alignment vertical="center" shrinkToFit="1"/>
    </xf>
    <xf numFmtId="0" fontId="0" fillId="0" borderId="51" xfId="0" applyBorder="1">
      <alignment vertical="center"/>
    </xf>
    <xf numFmtId="0" fontId="0" fillId="0" borderId="76" xfId="0" applyBorder="1">
      <alignment vertical="center"/>
    </xf>
    <xf numFmtId="0" fontId="0" fillId="0" borderId="33" xfId="0" applyBorder="1">
      <alignment vertical="center"/>
    </xf>
    <xf numFmtId="0" fontId="0" fillId="0" borderId="66" xfId="0" applyBorder="1">
      <alignment vertical="center"/>
    </xf>
    <xf numFmtId="40" fontId="0" fillId="0" borderId="75" xfId="0" applyNumberFormat="1" applyBorder="1">
      <alignment vertical="center"/>
    </xf>
    <xf numFmtId="40" fontId="8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38" fontId="16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38" fontId="0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38" fontId="12" fillId="0" borderId="8" xfId="0" applyNumberFormat="1" applyFont="1" applyBorder="1" applyAlignment="1">
      <alignment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38" fontId="0" fillId="0" borderId="14" xfId="1" applyFont="1" applyBorder="1" applyAlignment="1">
      <alignment horizontal="center" vertical="center" shrinkToFit="1"/>
    </xf>
    <xf numFmtId="38" fontId="0" fillId="0" borderId="16" xfId="0" applyNumberFormat="1" applyBorder="1" applyAlignment="1">
      <alignment horizontal="right" vertical="center"/>
    </xf>
    <xf numFmtId="38" fontId="0" fillId="0" borderId="83" xfId="0" applyNumberFormat="1" applyBorder="1" applyAlignment="1">
      <alignment horizontal="right" vertical="center"/>
    </xf>
    <xf numFmtId="0" fontId="0" fillId="0" borderId="84" xfId="0" applyBorder="1">
      <alignment vertical="center"/>
    </xf>
    <xf numFmtId="0" fontId="0" fillId="0" borderId="22" xfId="0" applyBorder="1">
      <alignment vertical="center"/>
    </xf>
    <xf numFmtId="0" fontId="8" fillId="0" borderId="66" xfId="0" applyFont="1" applyBorder="1">
      <alignment vertical="center"/>
    </xf>
    <xf numFmtId="0" fontId="8" fillId="0" borderId="65" xfId="0" applyFont="1" applyBorder="1">
      <alignment vertical="center"/>
    </xf>
    <xf numFmtId="38" fontId="0" fillId="0" borderId="23" xfId="0" applyNumberFormat="1" applyBorder="1">
      <alignment vertical="center"/>
    </xf>
    <xf numFmtId="40" fontId="9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3" xfId="0" applyFill="1" applyBorder="1" applyAlignment="1" applyProtection="1">
      <alignment horizontal="left" vertical="center" shrinkToFit="1"/>
      <protection locked="0"/>
    </xf>
    <xf numFmtId="0" fontId="0" fillId="2" borderId="34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13" fillId="0" borderId="38" xfId="0" applyFont="1" applyBorder="1" applyAlignment="1">
      <alignment vertical="center" shrinkToFit="1"/>
    </xf>
    <xf numFmtId="0" fontId="8" fillId="3" borderId="19" xfId="0" applyFont="1" applyFill="1" applyBorder="1" applyAlignment="1">
      <alignment horizontal="center" vertical="center"/>
    </xf>
    <xf numFmtId="38" fontId="3" fillId="0" borderId="74" xfId="1" applyFont="1" applyBorder="1">
      <alignment vertical="center"/>
    </xf>
    <xf numFmtId="38" fontId="3" fillId="0" borderId="78" xfId="1" applyFont="1" applyBorder="1">
      <alignment vertical="center"/>
    </xf>
    <xf numFmtId="38" fontId="3" fillId="0" borderId="85" xfId="1" applyFont="1" applyBorder="1">
      <alignment vertical="center"/>
    </xf>
    <xf numFmtId="38" fontId="0" fillId="0" borderId="6" xfId="0" applyNumberFormat="1" applyBorder="1">
      <alignment vertical="center"/>
    </xf>
    <xf numFmtId="9" fontId="0" fillId="2" borderId="87" xfId="0" applyNumberFormat="1" applyFill="1" applyBorder="1" applyAlignment="1" applyProtection="1">
      <alignment horizontal="right" vertical="center"/>
      <protection locked="0"/>
    </xf>
    <xf numFmtId="9" fontId="0" fillId="2" borderId="88" xfId="0" applyNumberFormat="1" applyFill="1" applyBorder="1" applyAlignment="1" applyProtection="1">
      <alignment horizontal="right" vertical="center"/>
      <protection locked="0"/>
    </xf>
    <xf numFmtId="9" fontId="0" fillId="2" borderId="89" xfId="0" applyNumberFormat="1" applyFill="1" applyBorder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19" fillId="0" borderId="0" xfId="0" quotePrefix="1" applyFont="1">
      <alignment vertical="center"/>
    </xf>
    <xf numFmtId="0" fontId="5" fillId="0" borderId="0" xfId="0" applyFont="1">
      <alignment vertical="center"/>
    </xf>
    <xf numFmtId="0" fontId="22" fillId="0" borderId="0" xfId="0" applyFont="1">
      <alignment vertical="center"/>
    </xf>
    <xf numFmtId="0" fontId="19" fillId="2" borderId="21" xfId="0" applyFont="1" applyFill="1" applyBorder="1" applyAlignment="1" applyProtection="1">
      <alignment horizontal="center" vertical="center" shrinkToFit="1"/>
      <protection locked="0"/>
    </xf>
    <xf numFmtId="9" fontId="0" fillId="4" borderId="90" xfId="0" applyNumberFormat="1" applyFill="1" applyBorder="1" applyAlignment="1" applyProtection="1">
      <alignment horizontal="right" vertical="center"/>
      <protection locked="0"/>
    </xf>
    <xf numFmtId="40" fontId="3" fillId="0" borderId="1" xfId="1" applyNumberFormat="1" applyFont="1" applyBorder="1">
      <alignment vertical="center"/>
    </xf>
    <xf numFmtId="9" fontId="0" fillId="4" borderId="91" xfId="0" applyNumberFormat="1" applyFill="1" applyBorder="1" applyAlignment="1" applyProtection="1">
      <alignment horizontal="righ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9" fontId="0" fillId="4" borderId="92" xfId="0" applyNumberFormat="1" applyFill="1" applyBorder="1" applyAlignment="1" applyProtection="1">
      <alignment horizontal="right" vertical="center"/>
      <protection locked="0"/>
    </xf>
    <xf numFmtId="38" fontId="9" fillId="0" borderId="0" xfId="1" applyFont="1" applyFill="1" applyBorder="1" applyAlignment="1">
      <alignment horizontal="right" vertical="center"/>
    </xf>
    <xf numFmtId="38" fontId="25" fillId="0" borderId="0" xfId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0" fontId="3" fillId="2" borderId="31" xfId="1" applyNumberFormat="1" applyFont="1" applyFill="1" applyBorder="1" applyProtection="1">
      <alignment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179" fontId="3" fillId="2" borderId="31" xfId="1" applyNumberFormat="1" applyFont="1" applyFill="1" applyBorder="1" applyProtection="1">
      <alignment vertical="center"/>
      <protection locked="0"/>
    </xf>
    <xf numFmtId="0" fontId="0" fillId="0" borderId="27" xfId="0" applyBorder="1">
      <alignment vertical="center"/>
    </xf>
    <xf numFmtId="0" fontId="10" fillId="0" borderId="19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27" fillId="0" borderId="0" xfId="0" applyFont="1" applyAlignment="1"/>
    <xf numFmtId="0" fontId="19" fillId="0" borderId="0" xfId="0" applyFont="1">
      <alignment vertical="center"/>
    </xf>
    <xf numFmtId="0" fontId="19" fillId="0" borderId="33" xfId="0" applyFont="1" applyBorder="1">
      <alignment vertical="center"/>
    </xf>
    <xf numFmtId="0" fontId="32" fillId="0" borderId="0" xfId="0" applyFont="1" applyAlignment="1">
      <alignment horizontal="left" vertical="center"/>
    </xf>
    <xf numFmtId="38" fontId="19" fillId="0" borderId="14" xfId="1" applyFont="1" applyBorder="1" applyAlignment="1">
      <alignment horizontal="center" vertical="center" shrinkToFit="1"/>
    </xf>
    <xf numFmtId="38" fontId="19" fillId="0" borderId="16" xfId="0" applyNumberFormat="1" applyFont="1" applyBorder="1" applyAlignment="1">
      <alignment horizontal="right" vertical="center"/>
    </xf>
    <xf numFmtId="38" fontId="19" fillId="0" borderId="0" xfId="0" applyNumberFormat="1" applyFont="1" applyAlignment="1">
      <alignment horizontal="left" vertical="center"/>
    </xf>
    <xf numFmtId="38" fontId="19" fillId="0" borderId="4" xfId="1" applyFont="1" applyBorder="1" applyAlignment="1">
      <alignment horizontal="center" vertical="center" shrinkToFit="1"/>
    </xf>
    <xf numFmtId="38" fontId="19" fillId="0" borderId="83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center" vertical="center"/>
    </xf>
    <xf numFmtId="0" fontId="19" fillId="0" borderId="84" xfId="0" applyFont="1" applyBorder="1">
      <alignment vertical="center"/>
    </xf>
    <xf numFmtId="0" fontId="19" fillId="0" borderId="22" xfId="0" applyFont="1" applyBorder="1">
      <alignment vertical="center"/>
    </xf>
    <xf numFmtId="0" fontId="32" fillId="0" borderId="66" xfId="0" applyFont="1" applyBorder="1">
      <alignment vertical="center"/>
    </xf>
    <xf numFmtId="0" fontId="32" fillId="0" borderId="65" xfId="0" applyFont="1" applyBorder="1">
      <alignment vertical="center"/>
    </xf>
    <xf numFmtId="38" fontId="19" fillId="0" borderId="23" xfId="0" applyNumberFormat="1" applyFont="1" applyBorder="1">
      <alignment vertical="center"/>
    </xf>
    <xf numFmtId="0" fontId="9" fillId="0" borderId="33" xfId="0" applyFont="1" applyBorder="1">
      <alignment vertical="center"/>
    </xf>
    <xf numFmtId="0" fontId="9" fillId="0" borderId="78" xfId="0" applyFont="1" applyBorder="1">
      <alignment vertical="center"/>
    </xf>
    <xf numFmtId="0" fontId="9" fillId="0" borderId="29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28" fillId="0" borderId="38" xfId="0" applyFont="1" applyBorder="1">
      <alignment vertical="center"/>
    </xf>
    <xf numFmtId="38" fontId="8" fillId="0" borderId="10" xfId="1" applyFont="1" applyBorder="1" applyAlignment="1">
      <alignment horizontal="left" vertical="center"/>
    </xf>
    <xf numFmtId="0" fontId="9" fillId="0" borderId="66" xfId="0" applyFont="1" applyBorder="1" applyAlignment="1">
      <alignment horizontal="center" vertical="center"/>
    </xf>
    <xf numFmtId="0" fontId="23" fillId="3" borderId="86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32" xfId="0" applyFill="1" applyBorder="1" applyAlignment="1" applyProtection="1">
      <alignment horizontal="left" vertical="center" shrinkToFit="1"/>
      <protection locked="0"/>
    </xf>
    <xf numFmtId="0" fontId="0" fillId="2" borderId="41" xfId="0" applyFill="1" applyBorder="1" applyAlignment="1" applyProtection="1">
      <alignment horizontal="left" vertical="center" shrinkToFit="1"/>
      <protection locked="0"/>
    </xf>
    <xf numFmtId="40" fontId="3" fillId="0" borderId="31" xfId="1" applyNumberFormat="1" applyFont="1" applyBorder="1" applyAlignment="1">
      <alignment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9" fontId="0" fillId="2" borderId="31" xfId="0" applyNumberFormat="1" applyFill="1" applyBorder="1" applyAlignment="1" applyProtection="1">
      <alignment horizontal="left" vertical="center"/>
      <protection locked="0"/>
    </xf>
    <xf numFmtId="0" fontId="8" fillId="3" borderId="4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0" fillId="2" borderId="78" xfId="0" applyFill="1" applyBorder="1" applyAlignment="1" applyProtection="1">
      <alignment horizontal="left" vertical="center" shrinkToFit="1"/>
      <protection locked="0"/>
    </xf>
    <xf numFmtId="40" fontId="3" fillId="0" borderId="41" xfId="1" applyNumberFormat="1" applyFont="1" applyBorder="1" applyAlignment="1">
      <alignment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right" vertical="center"/>
      <protection locked="0"/>
    </xf>
    <xf numFmtId="38" fontId="3" fillId="2" borderId="44" xfId="1" applyFont="1" applyFill="1" applyBorder="1" applyAlignment="1" applyProtection="1">
      <alignment horizontal="right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38" fontId="3" fillId="2" borderId="3" xfId="1" applyFont="1" applyFill="1" applyBorder="1" applyAlignment="1" applyProtection="1">
      <alignment horizontal="right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38" fontId="3" fillId="0" borderId="27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0" fillId="2" borderId="30" xfId="0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>
      <alignment vertical="center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24" fillId="4" borderId="27" xfId="0" applyFont="1" applyFill="1" applyBorder="1" applyAlignment="1" applyProtection="1">
      <alignment horizontal="left" vertical="center"/>
      <protection locked="0"/>
    </xf>
    <xf numFmtId="0" fontId="24" fillId="4" borderId="30" xfId="0" applyFont="1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top" wrapText="1"/>
    </xf>
    <xf numFmtId="38" fontId="3" fillId="2" borderId="6" xfId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8" fillId="0" borderId="8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78" xfId="0" applyFont="1" applyBorder="1">
      <alignment vertical="center"/>
    </xf>
    <xf numFmtId="0" fontId="9" fillId="0" borderId="29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52" xfId="0" applyFont="1" applyBorder="1" applyAlignment="1">
      <alignment horizontal="left" vertical="center" shrinkToFit="1"/>
    </xf>
    <xf numFmtId="0" fontId="19" fillId="0" borderId="63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38" fontId="19" fillId="0" borderId="66" xfId="0" applyNumberFormat="1" applyFont="1" applyBorder="1" applyAlignment="1">
      <alignment horizontal="right" vertical="center"/>
    </xf>
    <xf numFmtId="0" fontId="19" fillId="0" borderId="65" xfId="0" applyFont="1" applyBorder="1" applyAlignment="1">
      <alignment horizontal="right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12" fillId="0" borderId="64" xfId="1" applyFont="1" applyBorder="1" applyAlignment="1">
      <alignment horizontal="right" vertical="center" shrinkToFit="1"/>
    </xf>
    <xf numFmtId="38" fontId="12" fillId="0" borderId="65" xfId="1" applyFont="1" applyBorder="1" applyAlignment="1">
      <alignment horizontal="right" vertical="center" shrinkToFit="1"/>
    </xf>
    <xf numFmtId="0" fontId="8" fillId="0" borderId="6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38" fontId="19" fillId="0" borderId="14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19" fillId="0" borderId="4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176" fontId="5" fillId="0" borderId="60" xfId="0" applyNumberFormat="1" applyFont="1" applyBorder="1" applyAlignment="1">
      <alignment horizontal="distributed" vertical="center"/>
    </xf>
    <xf numFmtId="176" fontId="5" fillId="0" borderId="32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38" fontId="12" fillId="0" borderId="78" xfId="1" applyFont="1" applyBorder="1" applyAlignment="1">
      <alignment horizontal="right" vertical="center" shrinkToFit="1"/>
    </xf>
    <xf numFmtId="38" fontId="12" fillId="0" borderId="29" xfId="1" applyFont="1" applyBorder="1" applyAlignment="1">
      <alignment horizontal="right" vertical="center" shrinkToFit="1"/>
    </xf>
    <xf numFmtId="179" fontId="12" fillId="0" borderId="1" xfId="0" applyNumberFormat="1" applyFont="1" applyBorder="1" applyAlignment="1">
      <alignment horizontal="right" vertical="center" shrinkToFit="1"/>
    </xf>
    <xf numFmtId="176" fontId="5" fillId="0" borderId="61" xfId="0" applyNumberFormat="1" applyFont="1" applyBorder="1" applyAlignment="1">
      <alignment horizontal="distributed" vertical="center"/>
    </xf>
    <xf numFmtId="176" fontId="5" fillId="0" borderId="62" xfId="0" applyNumberFormat="1" applyFont="1" applyBorder="1" applyAlignment="1">
      <alignment horizontal="distributed" vertical="center"/>
    </xf>
    <xf numFmtId="0" fontId="0" fillId="0" borderId="2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38" fontId="12" fillId="0" borderId="79" xfId="1" applyFont="1" applyBorder="1" applyAlignment="1">
      <alignment horizontal="right" vertical="center" shrinkToFit="1"/>
    </xf>
    <xf numFmtId="38" fontId="12" fillId="0" borderId="77" xfId="1" applyFont="1" applyBorder="1" applyAlignment="1">
      <alignment horizontal="right" vertical="center" shrinkToFit="1"/>
    </xf>
    <xf numFmtId="179" fontId="12" fillId="0" borderId="2" xfId="0" applyNumberFormat="1" applyFont="1" applyBorder="1" applyAlignment="1">
      <alignment horizontal="right" vertical="center" shrinkToFit="1"/>
    </xf>
    <xf numFmtId="176" fontId="24" fillId="0" borderId="60" xfId="0" applyNumberFormat="1" applyFont="1" applyBorder="1" applyAlignment="1">
      <alignment horizontal="center" vertical="center"/>
    </xf>
    <xf numFmtId="176" fontId="24" fillId="0" borderId="32" xfId="0" applyNumberFormat="1" applyFont="1" applyBorder="1" applyAlignment="1">
      <alignment horizontal="center" vertical="center"/>
    </xf>
    <xf numFmtId="38" fontId="31" fillId="0" borderId="78" xfId="1" applyFont="1" applyBorder="1" applyAlignment="1">
      <alignment horizontal="right" vertical="center" shrinkToFit="1"/>
    </xf>
    <xf numFmtId="38" fontId="31" fillId="0" borderId="29" xfId="1" applyFont="1" applyBorder="1" applyAlignment="1">
      <alignment horizontal="right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76" fontId="24" fillId="0" borderId="56" xfId="0" applyNumberFormat="1" applyFont="1" applyBorder="1" applyAlignment="1">
      <alignment horizontal="center" vertical="center"/>
    </xf>
    <xf numFmtId="176" fontId="24" fillId="0" borderId="5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38" fontId="12" fillId="0" borderId="69" xfId="1" applyFont="1" applyBorder="1" applyAlignment="1">
      <alignment horizontal="right" vertical="center" shrinkToFit="1"/>
    </xf>
    <xf numFmtId="38" fontId="12" fillId="0" borderId="57" xfId="1" applyFont="1" applyBorder="1" applyAlignment="1">
      <alignment horizontal="right" vertical="center" shrinkToFit="1"/>
    </xf>
    <xf numFmtId="179" fontId="12" fillId="0" borderId="5" xfId="0" applyNumberFormat="1" applyFont="1" applyBorder="1" applyAlignment="1">
      <alignment horizontal="right" vertical="center" shrinkToFit="1"/>
    </xf>
    <xf numFmtId="0" fontId="0" fillId="0" borderId="15" xfId="0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67" xfId="0" applyFont="1" applyBorder="1" applyAlignment="1">
      <alignment horizontal="center" wrapText="1"/>
    </xf>
    <xf numFmtId="0" fontId="26" fillId="0" borderId="67" xfId="0" applyFont="1" applyBorder="1" applyAlignment="1">
      <alignment horizontal="center" vertical="center"/>
    </xf>
    <xf numFmtId="180" fontId="17" fillId="0" borderId="7" xfId="0" applyNumberFormat="1" applyFont="1" applyBorder="1" applyAlignment="1">
      <alignment horizontal="center" vertical="center"/>
    </xf>
    <xf numFmtId="180" fontId="17" fillId="0" borderId="9" xfId="0" applyNumberFormat="1" applyFont="1" applyBorder="1" applyAlignment="1">
      <alignment horizontal="center" vertical="center"/>
    </xf>
    <xf numFmtId="180" fontId="17" fillId="0" borderId="11" xfId="0" applyNumberFormat="1" applyFont="1" applyBorder="1" applyAlignment="1">
      <alignment horizontal="center" vertical="center"/>
    </xf>
    <xf numFmtId="180" fontId="17" fillId="0" borderId="6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4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15" xfId="0" applyFont="1" applyBorder="1" applyAlignment="1">
      <alignment vertical="top" wrapText="1"/>
    </xf>
    <xf numFmtId="0" fontId="22" fillId="0" borderId="68" xfId="0" applyFont="1" applyBorder="1" applyAlignment="1">
      <alignment vertical="top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8" fillId="0" borderId="75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49" fontId="18" fillId="0" borderId="45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176" fontId="15" fillId="0" borderId="56" xfId="0" applyNumberFormat="1" applyFont="1" applyBorder="1" applyAlignment="1">
      <alignment horizontal="center" vertical="center"/>
    </xf>
    <xf numFmtId="176" fontId="15" fillId="0" borderId="5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15" fillId="0" borderId="60" xfId="0" applyNumberFormat="1" applyFont="1" applyBorder="1" applyAlignment="1">
      <alignment horizontal="center" vertical="center"/>
    </xf>
    <xf numFmtId="176" fontId="15" fillId="0" borderId="32" xfId="0" applyNumberFormat="1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176" fontId="15" fillId="0" borderId="61" xfId="0" applyNumberFormat="1" applyFont="1" applyBorder="1" applyAlignment="1">
      <alignment horizontal="center" vertical="center"/>
    </xf>
    <xf numFmtId="176" fontId="15" fillId="0" borderId="62" xfId="0" applyNumberFormat="1" applyFont="1" applyBorder="1" applyAlignment="1">
      <alignment horizontal="center" vertical="center"/>
    </xf>
    <xf numFmtId="38" fontId="0" fillId="0" borderId="4" xfId="0" applyNumberFormat="1" applyBorder="1" applyAlignment="1">
      <alignment horizontal="right" vertical="center"/>
    </xf>
    <xf numFmtId="38" fontId="0" fillId="0" borderId="66" xfId="0" applyNumberFormat="1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78" fontId="12" fillId="0" borderId="45" xfId="0" applyNumberFormat="1" applyFont="1" applyBorder="1" applyAlignment="1">
      <alignment horizontal="center" vertical="center"/>
    </xf>
    <xf numFmtId="178" fontId="12" fillId="0" borderId="46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67" xfId="0" applyFont="1" applyBorder="1" applyAlignment="1">
      <alignment horizontal="left" wrapText="1"/>
    </xf>
    <xf numFmtId="0" fontId="9" fillId="0" borderId="15" xfId="0" applyFont="1" applyBorder="1" applyAlignment="1">
      <alignment horizontal="left" vertical="top" wrapText="1"/>
    </xf>
    <xf numFmtId="0" fontId="9" fillId="0" borderId="68" xfId="0" applyFont="1" applyBorder="1" applyAlignment="1">
      <alignment horizontal="left" vertical="top" wrapText="1"/>
    </xf>
    <xf numFmtId="38" fontId="0" fillId="0" borderId="14" xfId="0" applyNumberFormat="1" applyBorder="1" applyAlignment="1">
      <alignment horizontal="right" vertical="center"/>
    </xf>
    <xf numFmtId="176" fontId="9" fillId="0" borderId="56" xfId="0" applyNumberFormat="1" applyFont="1" applyBorder="1" applyAlignment="1">
      <alignment horizontal="left" vertical="center" shrinkToFit="1"/>
    </xf>
    <xf numFmtId="176" fontId="9" fillId="0" borderId="57" xfId="0" applyNumberFormat="1" applyFont="1" applyBorder="1" applyAlignment="1">
      <alignment horizontal="left" vertical="center" shrinkToFit="1"/>
    </xf>
    <xf numFmtId="38" fontId="9" fillId="0" borderId="17" xfId="1" applyFont="1" applyBorder="1" applyAlignment="1">
      <alignment horizontal="right" vertical="center"/>
    </xf>
    <xf numFmtId="38" fontId="9" fillId="0" borderId="69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176" fontId="9" fillId="0" borderId="63" xfId="0" applyNumberFormat="1" applyFont="1" applyBorder="1" applyAlignment="1">
      <alignment horizontal="left" vertical="center" shrinkToFit="1"/>
    </xf>
    <xf numFmtId="176" fontId="9" fillId="0" borderId="65" xfId="0" applyNumberFormat="1" applyFont="1" applyBorder="1" applyAlignment="1">
      <alignment horizontal="left" vertical="center" shrinkToFit="1"/>
    </xf>
    <xf numFmtId="38" fontId="9" fillId="0" borderId="66" xfId="1" applyFont="1" applyBorder="1" applyAlignment="1">
      <alignment horizontal="right" vertical="center"/>
    </xf>
    <xf numFmtId="38" fontId="9" fillId="0" borderId="64" xfId="1" applyFont="1" applyBorder="1" applyAlignment="1">
      <alignment horizontal="right" vertical="center"/>
    </xf>
    <xf numFmtId="38" fontId="9" fillId="0" borderId="65" xfId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left" vertical="top"/>
    </xf>
    <xf numFmtId="38" fontId="9" fillId="0" borderId="71" xfId="1" applyFont="1" applyBorder="1" applyAlignment="1">
      <alignment horizontal="right" vertical="center"/>
    </xf>
    <xf numFmtId="38" fontId="9" fillId="0" borderId="72" xfId="1" applyFont="1" applyBorder="1" applyAlignment="1">
      <alignment horizontal="right" vertical="center"/>
    </xf>
    <xf numFmtId="38" fontId="9" fillId="0" borderId="46" xfId="1" applyFont="1" applyBorder="1" applyAlignment="1">
      <alignment horizontal="right" vertical="center"/>
    </xf>
    <xf numFmtId="0" fontId="34" fillId="0" borderId="75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78" fontId="10" fillId="0" borderId="45" xfId="0" applyNumberFormat="1" applyFont="1" applyBorder="1" applyAlignment="1">
      <alignment horizontal="center" vertical="center"/>
    </xf>
    <xf numFmtId="178" fontId="10" fillId="0" borderId="46" xfId="0" applyNumberFormat="1" applyFont="1" applyBorder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8" fillId="0" borderId="70" xfId="0" applyFont="1" applyBorder="1" applyAlignment="1">
      <alignment horizontal="center" vertical="center"/>
    </xf>
    <xf numFmtId="38" fontId="9" fillId="0" borderId="93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68" xfId="1" applyFont="1" applyBorder="1" applyAlignment="1">
      <alignment horizontal="right" vertical="center"/>
    </xf>
    <xf numFmtId="176" fontId="9" fillId="0" borderId="0" xfId="0" applyNumberFormat="1" applyFont="1" applyAlignment="1">
      <alignment horizontal="left" vertical="center"/>
    </xf>
    <xf numFmtId="176" fontId="9" fillId="0" borderId="73" xfId="0" applyNumberFormat="1" applyFont="1" applyBorder="1" applyAlignment="1">
      <alignment horizontal="left" vertical="center" shrinkToFit="1"/>
    </xf>
    <xf numFmtId="176" fontId="9" fillId="0" borderId="28" xfId="0" applyNumberFormat="1" applyFont="1" applyBorder="1" applyAlignment="1">
      <alignment horizontal="left" vertical="center" shrinkToFit="1"/>
    </xf>
    <xf numFmtId="38" fontId="9" fillId="0" borderId="21" xfId="1" applyFont="1" applyBorder="1" applyAlignment="1">
      <alignment horizontal="right" vertical="center"/>
    </xf>
    <xf numFmtId="38" fontId="9" fillId="0" borderId="74" xfId="1" applyFont="1" applyBorder="1" applyAlignment="1">
      <alignment horizontal="right" vertical="center"/>
    </xf>
    <xf numFmtId="38" fontId="9" fillId="0" borderId="28" xfId="1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1</xdr:row>
      <xdr:rowOff>104773</xdr:rowOff>
    </xdr:from>
    <xdr:to>
      <xdr:col>9</xdr:col>
      <xdr:colOff>762000</xdr:colOff>
      <xdr:row>7</xdr:row>
      <xdr:rowOff>200024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1" y="666748"/>
          <a:ext cx="4772024" cy="15811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1076324</xdr:colOff>
      <xdr:row>18</xdr:row>
      <xdr:rowOff>161924</xdr:rowOff>
    </xdr:from>
    <xdr:to>
      <xdr:col>11</xdr:col>
      <xdr:colOff>257175</xdr:colOff>
      <xdr:row>19</xdr:row>
      <xdr:rowOff>114299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7CC30804-EF5C-7D2E-1CFC-6606AE08716E}"/>
            </a:ext>
          </a:extLst>
        </xdr:cNvPr>
        <xdr:cNvSpPr/>
      </xdr:nvSpPr>
      <xdr:spPr>
        <a:xfrm flipV="1">
          <a:off x="10277474" y="4781549"/>
          <a:ext cx="304801" cy="200025"/>
        </a:xfrm>
        <a:prstGeom prst="bentUpArrow">
          <a:avLst>
            <a:gd name="adj1" fmla="val 0"/>
            <a:gd name="adj2" fmla="val 8333"/>
            <a:gd name="adj3" fmla="val 25000"/>
          </a:avLst>
        </a:prstGeom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438150</xdr:colOff>
      <xdr:row>1</xdr:row>
      <xdr:rowOff>104774</xdr:rowOff>
    </xdr:from>
    <xdr:to>
      <xdr:col>25</xdr:col>
      <xdr:colOff>752474</xdr:colOff>
      <xdr:row>8</xdr:row>
      <xdr:rowOff>85725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356E6F2C-B263-4DC8-84FB-0A6370DC6F72}"/>
            </a:ext>
          </a:extLst>
        </xdr:cNvPr>
        <xdr:cNvSpPr/>
      </xdr:nvSpPr>
      <xdr:spPr>
        <a:xfrm>
          <a:off x="3478530" y="432434"/>
          <a:ext cx="4322444" cy="147447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548640</xdr:colOff>
      <xdr:row>14</xdr:row>
      <xdr:rowOff>19050</xdr:rowOff>
    </xdr:from>
    <xdr:to>
      <xdr:col>27</xdr:col>
      <xdr:colOff>410845</xdr:colOff>
      <xdr:row>18</xdr:row>
      <xdr:rowOff>56727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52F9139-1D22-40A2-8C24-826FA071E4EF}"/>
            </a:ext>
          </a:extLst>
        </xdr:cNvPr>
        <xdr:cNvSpPr/>
      </xdr:nvSpPr>
      <xdr:spPr>
        <a:xfrm>
          <a:off x="15778057" y="3585633"/>
          <a:ext cx="3936788" cy="1011344"/>
        </a:xfrm>
        <a:prstGeom prst="wedgeRoundRectCallout">
          <a:avLst>
            <a:gd name="adj1" fmla="val 43024"/>
            <a:gd name="adj2" fmla="val 83755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16</xdr:col>
      <xdr:colOff>150919</xdr:colOff>
      <xdr:row>22</xdr:row>
      <xdr:rowOff>211667</xdr:rowOff>
    </xdr:from>
    <xdr:to>
      <xdr:col>18</xdr:col>
      <xdr:colOff>592667</xdr:colOff>
      <xdr:row>28</xdr:row>
      <xdr:rowOff>217977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D0365E2-CE8E-4204-9B9C-59A4D8E1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2836" y="5778500"/>
          <a:ext cx="2082164" cy="1297477"/>
        </a:xfrm>
        <a:prstGeom prst="rect">
          <a:avLst/>
        </a:prstGeom>
      </xdr:spPr>
    </xdr:pic>
    <xdr:clientData/>
  </xdr:twoCellAnchor>
  <xdr:twoCellAnchor>
    <xdr:from>
      <xdr:col>17</xdr:col>
      <xdr:colOff>562610</xdr:colOff>
      <xdr:row>22</xdr:row>
      <xdr:rowOff>207644</xdr:rowOff>
    </xdr:from>
    <xdr:to>
      <xdr:col>18</xdr:col>
      <xdr:colOff>21166</xdr:colOff>
      <xdr:row>23</xdr:row>
      <xdr:rowOff>127000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1EBE2A5-7FE1-4D3B-BEF8-8D8BE40CAAA0}"/>
            </a:ext>
          </a:extLst>
        </xdr:cNvPr>
        <xdr:cNvCxnSpPr/>
      </xdr:nvCxnSpPr>
      <xdr:spPr>
        <a:xfrm flipH="1" flipV="1">
          <a:off x="12331277" y="5774477"/>
          <a:ext cx="432222" cy="1627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328084</xdr:colOff>
      <xdr:row>8</xdr:row>
      <xdr:rowOff>137583</xdr:rowOff>
    </xdr:from>
    <xdr:to>
      <xdr:col>24</xdr:col>
      <xdr:colOff>984250</xdr:colOff>
      <xdr:row>12</xdr:row>
      <xdr:rowOff>201085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C60D5A-0ED6-4706-8066-80023B1F73CE}"/>
            </a:ext>
          </a:extLst>
        </xdr:cNvPr>
        <xdr:cNvSpPr txBox="1"/>
      </xdr:nvSpPr>
      <xdr:spPr>
        <a:xfrm>
          <a:off x="15494001" y="2402416"/>
          <a:ext cx="3386666" cy="889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0">
              <a:solidFill>
                <a:srgbClr val="0070C0"/>
              </a:solidFill>
            </a:rPr>
            <a:t>入力 見 本</a:t>
          </a:r>
          <a:endParaRPr kumimoji="1" lang="en-US" altLang="ja-JP" sz="5000">
            <a:solidFill>
              <a:srgbClr val="0070C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338667</xdr:colOff>
      <xdr:row>38</xdr:row>
      <xdr:rowOff>179917</xdr:rowOff>
    </xdr:from>
    <xdr:to>
      <xdr:col>23</xdr:col>
      <xdr:colOff>412750</xdr:colOff>
      <xdr:row>41</xdr:row>
      <xdr:rowOff>31750</xdr:rowOff>
    </xdr:to>
    <xdr:sp macro="" textlink="">
      <xdr:nvSpPr>
        <xdr:cNvPr id="6" name="矢印: 上下 5">
          <a:extLst>
            <a:ext uri="{FF2B5EF4-FFF2-40B4-BE49-F238E27FC236}">
              <a16:creationId xmlns:a16="http://schemas.microsoft.com/office/drawing/2014/main" id="{FC98AAD6-68BB-E7AD-DCAF-279AF81394A1}"/>
            </a:ext>
          </a:extLst>
        </xdr:cNvPr>
        <xdr:cNvSpPr/>
      </xdr:nvSpPr>
      <xdr:spPr>
        <a:xfrm>
          <a:off x="17780000" y="9376834"/>
          <a:ext cx="74083" cy="582083"/>
        </a:xfrm>
        <a:prstGeom prst="up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771525</xdr:colOff>
      <xdr:row>6</xdr:row>
      <xdr:rowOff>209550</xdr:rowOff>
    </xdr:from>
    <xdr:to>
      <xdr:col>13</xdr:col>
      <xdr:colOff>1123950</xdr:colOff>
      <xdr:row>8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58450" y="149542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0</xdr:col>
      <xdr:colOff>9525</xdr:colOff>
      <xdr:row>21</xdr:row>
      <xdr:rowOff>190500</xdr:rowOff>
    </xdr:from>
    <xdr:to>
      <xdr:col>1</xdr:col>
      <xdr:colOff>219075</xdr:colOff>
      <xdr:row>23</xdr:row>
      <xdr:rowOff>57150</xdr:rowOff>
    </xdr:to>
    <xdr:grpSp>
      <xdr:nvGrpSpPr>
        <xdr:cNvPr id="4420" name="グループ化 10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GrpSpPr>
          <a:grpSpLocks/>
        </xdr:cNvGrpSpPr>
      </xdr:nvGrpSpPr>
      <xdr:grpSpPr bwMode="auto">
        <a:xfrm>
          <a:off x="9525" y="4653643"/>
          <a:ext cx="1352550" cy="274864"/>
          <a:chOff x="28575" y="4434590"/>
          <a:chExt cx="977541" cy="17190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8575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166257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03939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41620" y="4434590"/>
            <a:ext cx="151450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593071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730752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868434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12</xdr:col>
      <xdr:colOff>685800</xdr:colOff>
      <xdr:row>34</xdr:row>
      <xdr:rowOff>19050</xdr:rowOff>
    </xdr:from>
    <xdr:to>
      <xdr:col>14</xdr:col>
      <xdr:colOff>0</xdr:colOff>
      <xdr:row>34</xdr:row>
      <xdr:rowOff>243840</xdr:rowOff>
    </xdr:to>
    <xdr:pic>
      <xdr:nvPicPr>
        <xdr:cNvPr id="4421" name="図 11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7305675"/>
          <a:ext cx="1543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323850</xdr:colOff>
      <xdr:row>2</xdr:row>
      <xdr:rowOff>19050</xdr:rowOff>
    </xdr:from>
    <xdr:to>
      <xdr:col>8</xdr:col>
      <xdr:colOff>247650</xdr:colOff>
      <xdr:row>3</xdr:row>
      <xdr:rowOff>66675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5344886" y="440871"/>
          <a:ext cx="1053193" cy="333375"/>
          <a:chOff x="5305425" y="428625"/>
          <a:chExt cx="1008776" cy="304800"/>
        </a:xfrm>
      </xdr:grpSpPr>
      <xdr:sp macro="" textlink="">
        <xdr:nvSpPr>
          <xdr:cNvPr id="4" name="大かっこ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5305425" y="457198"/>
            <a:ext cx="428626" cy="190502"/>
          </a:xfrm>
          <a:prstGeom prst="bracketPair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5723651" y="428625"/>
            <a:ext cx="5905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月分</a:t>
            </a:r>
          </a:p>
        </xdr:txBody>
      </xdr:sp>
    </xdr:grpSp>
    <xdr:clientData/>
  </xdr:twoCellAnchor>
  <xdr:twoCellAnchor>
    <xdr:from>
      <xdr:col>28</xdr:col>
      <xdr:colOff>676275</xdr:colOff>
      <xdr:row>6</xdr:row>
      <xdr:rowOff>219075</xdr:rowOff>
    </xdr:from>
    <xdr:to>
      <xdr:col>28</xdr:col>
      <xdr:colOff>1028700</xdr:colOff>
      <xdr:row>8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7450B24-3407-4183-AE1A-B8FB3D0E26D2}"/>
            </a:ext>
          </a:extLst>
        </xdr:cNvPr>
        <xdr:cNvSpPr txBox="1"/>
      </xdr:nvSpPr>
      <xdr:spPr>
        <a:xfrm>
          <a:off x="9418320" y="1455420"/>
          <a:ext cx="35433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15</xdr:col>
      <xdr:colOff>15240</xdr:colOff>
      <xdr:row>21</xdr:row>
      <xdr:rowOff>179070</xdr:rowOff>
    </xdr:from>
    <xdr:to>
      <xdr:col>16</xdr:col>
      <xdr:colOff>278130</xdr:colOff>
      <xdr:row>23</xdr:row>
      <xdr:rowOff>49530</xdr:rowOff>
    </xdr:to>
    <xdr:grpSp>
      <xdr:nvGrpSpPr>
        <xdr:cNvPr id="14" name="グループ化 10">
          <a:extLst>
            <a:ext uri="{FF2B5EF4-FFF2-40B4-BE49-F238E27FC236}">
              <a16:creationId xmlns:a16="http://schemas.microsoft.com/office/drawing/2014/main" id="{80F0C2B3-82C7-4B8F-A579-BDED46DAF80A}"/>
            </a:ext>
          </a:extLst>
        </xdr:cNvPr>
        <xdr:cNvGrpSpPr>
          <a:grpSpLocks/>
        </xdr:cNvGrpSpPr>
      </xdr:nvGrpSpPr>
      <xdr:grpSpPr bwMode="auto">
        <a:xfrm>
          <a:off x="11105061" y="4642213"/>
          <a:ext cx="1365069" cy="278674"/>
          <a:chOff x="28575" y="4434590"/>
          <a:chExt cx="977541" cy="171906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63F3C1A-32BD-2B5D-B34A-F0AE13412065}"/>
              </a:ext>
            </a:extLst>
          </xdr:cNvPr>
          <xdr:cNvSpPr/>
        </xdr:nvSpPr>
        <xdr:spPr>
          <a:xfrm>
            <a:off x="28575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9C6B21CE-A60C-00AC-91C8-89113D586FB6}"/>
              </a:ext>
            </a:extLst>
          </xdr:cNvPr>
          <xdr:cNvSpPr/>
        </xdr:nvSpPr>
        <xdr:spPr>
          <a:xfrm>
            <a:off x="166257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D3E4B44E-38DC-B864-61D9-1AA9976D84CF}"/>
              </a:ext>
            </a:extLst>
          </xdr:cNvPr>
          <xdr:cNvSpPr/>
        </xdr:nvSpPr>
        <xdr:spPr>
          <a:xfrm>
            <a:off x="303939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41A1FE9C-4A20-DF3E-D798-A3D6DCD31D90}"/>
              </a:ext>
            </a:extLst>
          </xdr:cNvPr>
          <xdr:cNvSpPr/>
        </xdr:nvSpPr>
        <xdr:spPr>
          <a:xfrm>
            <a:off x="441620" y="4434590"/>
            <a:ext cx="151450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815B4D14-95F3-09D1-030D-FF052ECED95C}"/>
              </a:ext>
            </a:extLst>
          </xdr:cNvPr>
          <xdr:cNvSpPr/>
        </xdr:nvSpPr>
        <xdr:spPr>
          <a:xfrm>
            <a:off x="593071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6B30E132-766C-E605-5F10-6C632CCC6BC5}"/>
              </a:ext>
            </a:extLst>
          </xdr:cNvPr>
          <xdr:cNvSpPr/>
        </xdr:nvSpPr>
        <xdr:spPr>
          <a:xfrm>
            <a:off x="730752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90221907-7577-C9AC-1C0B-79B711C4A790}"/>
              </a:ext>
            </a:extLst>
          </xdr:cNvPr>
          <xdr:cNvSpPr/>
        </xdr:nvSpPr>
        <xdr:spPr>
          <a:xfrm>
            <a:off x="868434" y="4434590"/>
            <a:ext cx="137682" cy="17190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17</xdr:col>
      <xdr:colOff>1133475</xdr:colOff>
      <xdr:row>15</xdr:row>
      <xdr:rowOff>180975</xdr:rowOff>
    </xdr:from>
    <xdr:to>
      <xdr:col>18</xdr:col>
      <xdr:colOff>257175</xdr:colOff>
      <xdr:row>19</xdr:row>
      <xdr:rowOff>123825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4098883-72B6-4BA3-9687-F5A4FE8F807E}"/>
            </a:ext>
          </a:extLst>
        </xdr:cNvPr>
        <xdr:cNvCxnSpPr/>
      </xdr:nvCxnSpPr>
      <xdr:spPr>
        <a:xfrm flipH="1">
          <a:off x="2512695" y="3379470"/>
          <a:ext cx="733425" cy="85153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514350</xdr:colOff>
      <xdr:row>19</xdr:row>
      <xdr:rowOff>57150</xdr:rowOff>
    </xdr:from>
    <xdr:to>
      <xdr:col>27</xdr:col>
      <xdr:colOff>769619</xdr:colOff>
      <xdr:row>20</xdr:row>
      <xdr:rowOff>114300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4B3B6394-B747-45EF-8B3B-6FB0D154000E}"/>
            </a:ext>
          </a:extLst>
        </xdr:cNvPr>
        <xdr:cNvSpPr/>
      </xdr:nvSpPr>
      <xdr:spPr>
        <a:xfrm>
          <a:off x="8168640" y="4158615"/>
          <a:ext cx="260984" cy="25146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485775</xdr:colOff>
      <xdr:row>20</xdr:row>
      <xdr:rowOff>9525</xdr:rowOff>
    </xdr:from>
    <xdr:to>
      <xdr:col>27</xdr:col>
      <xdr:colOff>485775</xdr:colOff>
      <xdr:row>25</xdr:row>
      <xdr:rowOff>142875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17DE8849-1F92-48B0-93D0-C3F1F34BA5C6}"/>
            </a:ext>
          </a:extLst>
        </xdr:cNvPr>
        <xdr:cNvCxnSpPr/>
      </xdr:nvCxnSpPr>
      <xdr:spPr>
        <a:xfrm>
          <a:off x="8141970" y="4307205"/>
          <a:ext cx="0" cy="10915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619125</xdr:colOff>
      <xdr:row>2</xdr:row>
      <xdr:rowOff>152400</xdr:rowOff>
    </xdr:from>
    <xdr:to>
      <xdr:col>22</xdr:col>
      <xdr:colOff>38100</xdr:colOff>
      <xdr:row>2</xdr:row>
      <xdr:rowOff>152400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67BC2F50-E3B2-48F7-B9D4-C659C38B0FF5}"/>
            </a:ext>
          </a:extLst>
        </xdr:cNvPr>
        <xdr:cNvCxnSpPr/>
      </xdr:nvCxnSpPr>
      <xdr:spPr>
        <a:xfrm>
          <a:off x="4364355" y="561975"/>
          <a:ext cx="13144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</xdr:colOff>
      <xdr:row>2</xdr:row>
      <xdr:rowOff>28575</xdr:rowOff>
    </xdr:from>
    <xdr:to>
      <xdr:col>21</xdr:col>
      <xdr:colOff>590549</xdr:colOff>
      <xdr:row>2</xdr:row>
      <xdr:rowOff>247651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7BF6604-D733-48AA-948F-D9DBBBB1538A}"/>
            </a:ext>
          </a:extLst>
        </xdr:cNvPr>
        <xdr:cNvSpPr txBox="1"/>
      </xdr:nvSpPr>
      <xdr:spPr>
        <a:xfrm>
          <a:off x="3286125" y="436245"/>
          <a:ext cx="1051559" cy="2171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　　　請求発生月</a:t>
          </a:r>
        </a:p>
      </xdr:txBody>
    </xdr:sp>
    <xdr:clientData/>
  </xdr:twoCellAnchor>
  <xdr:twoCellAnchor>
    <xdr:from>
      <xdr:col>25</xdr:col>
      <xdr:colOff>400050</xdr:colOff>
      <xdr:row>0</xdr:row>
      <xdr:rowOff>1</xdr:rowOff>
    </xdr:from>
    <xdr:to>
      <xdr:col>27</xdr:col>
      <xdr:colOff>904876</xdr:colOff>
      <xdr:row>1</xdr:row>
      <xdr:rowOff>76200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9587EBC-A30A-44A8-9E89-922CE691F51D}"/>
            </a:ext>
          </a:extLst>
        </xdr:cNvPr>
        <xdr:cNvSpPr txBox="1"/>
      </xdr:nvSpPr>
      <xdr:spPr>
        <a:xfrm>
          <a:off x="6939915" y="1"/>
          <a:ext cx="1621156" cy="238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請求書提出年月日（月末日）</a:t>
          </a:r>
        </a:p>
      </xdr:txBody>
    </xdr:sp>
    <xdr:clientData/>
  </xdr:twoCellAnchor>
  <xdr:twoCellAnchor>
    <xdr:from>
      <xdr:col>27</xdr:col>
      <xdr:colOff>962025</xdr:colOff>
      <xdr:row>0</xdr:row>
      <xdr:rowOff>123825</xdr:rowOff>
    </xdr:from>
    <xdr:to>
      <xdr:col>27</xdr:col>
      <xdr:colOff>1181100</xdr:colOff>
      <xdr:row>0</xdr:row>
      <xdr:rowOff>123825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EAF28251-EFFB-4B31-BDAF-E32C99C3B71B}"/>
            </a:ext>
          </a:extLst>
        </xdr:cNvPr>
        <xdr:cNvCxnSpPr/>
      </xdr:nvCxnSpPr>
      <xdr:spPr>
        <a:xfrm>
          <a:off x="8622030" y="125730"/>
          <a:ext cx="12192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111970</xdr:colOff>
      <xdr:row>25</xdr:row>
      <xdr:rowOff>115676</xdr:rowOff>
    </xdr:from>
    <xdr:to>
      <xdr:col>27</xdr:col>
      <xdr:colOff>73818</xdr:colOff>
      <xdr:row>29</xdr:row>
      <xdr:rowOff>19315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6EA6C837-7D44-ECB5-189B-EF8231587259}"/>
            </a:ext>
          </a:extLst>
        </xdr:cNvPr>
        <xdr:cNvSpPr txBox="1"/>
      </xdr:nvSpPr>
      <xdr:spPr>
        <a:xfrm>
          <a:off x="14869370" y="5373476"/>
          <a:ext cx="4902148" cy="8180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0">
              <a:solidFill>
                <a:srgbClr val="0070C0"/>
              </a:solidFill>
            </a:rPr>
            <a:t>印 字 見 本</a:t>
          </a:r>
          <a:endParaRPr kumimoji="1" lang="en-US" altLang="ja-JP" sz="5000">
            <a:solidFill>
              <a:srgbClr val="0070C0"/>
            </a:solidFill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27</xdr:col>
      <xdr:colOff>666750</xdr:colOff>
      <xdr:row>34</xdr:row>
      <xdr:rowOff>42333</xdr:rowOff>
    </xdr:from>
    <xdr:to>
      <xdr:col>28</xdr:col>
      <xdr:colOff>1014307</xdr:colOff>
      <xdr:row>35</xdr:row>
      <xdr:rowOff>2539</xdr:rowOff>
    </xdr:to>
    <xdr:pic>
      <xdr:nvPicPr>
        <xdr:cNvPr id="4416" name="図 11">
          <a:extLst>
            <a:ext uri="{FF2B5EF4-FFF2-40B4-BE49-F238E27FC236}">
              <a16:creationId xmlns:a16="http://schemas.microsoft.com/office/drawing/2014/main" id="{0E74B51F-0C75-49F1-B4D0-36B35BCA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0" y="7355416"/>
          <a:ext cx="143764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2486026</xdr:colOff>
      <xdr:row>7</xdr:row>
      <xdr:rowOff>209550</xdr:rowOff>
    </xdr:from>
    <xdr:to>
      <xdr:col>8</xdr:col>
      <xdr:colOff>2847976</xdr:colOff>
      <xdr:row>9</xdr:row>
      <xdr:rowOff>150249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306051" y="1562100"/>
          <a:ext cx="361950" cy="350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  <a:endParaRPr kumimoji="1" lang="en-US" altLang="ja-JP" sz="1100"/>
        </a:p>
      </xdr:txBody>
    </xdr:sp>
    <xdr:clientData/>
  </xdr:twoCellAnchor>
  <xdr:twoCellAnchor editAs="oneCell">
    <xdr:from>
      <xdr:col>8</xdr:col>
      <xdr:colOff>1513416</xdr:colOff>
      <xdr:row>31</xdr:row>
      <xdr:rowOff>28574</xdr:rowOff>
    </xdr:from>
    <xdr:to>
      <xdr:col>9</xdr:col>
      <xdr:colOff>1905</xdr:colOff>
      <xdr:row>31</xdr:row>
      <xdr:rowOff>211667</xdr:rowOff>
    </xdr:to>
    <xdr:pic>
      <xdr:nvPicPr>
        <xdr:cNvPr id="3381" name="図 11">
          <a:extLst>
            <a:ext uri="{FF2B5EF4-FFF2-40B4-BE49-F238E27FC236}">
              <a16:creationId xmlns:a16="http://schemas.microsoft.com/office/drawing/2014/main" id="{00000000-0008-0000-0200-000035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5083" y="7235824"/>
          <a:ext cx="1494155" cy="183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1837267</xdr:colOff>
      <xdr:row>60</xdr:row>
      <xdr:rowOff>242358</xdr:rowOff>
    </xdr:from>
    <xdr:to>
      <xdr:col>8</xdr:col>
      <xdr:colOff>2978362</xdr:colOff>
      <xdr:row>61</xdr:row>
      <xdr:rowOff>197061</xdr:rowOff>
    </xdr:to>
    <xdr:pic>
      <xdr:nvPicPr>
        <xdr:cNvPr id="3382" name="図 11">
          <a:extLst>
            <a:ext uri="{FF2B5EF4-FFF2-40B4-BE49-F238E27FC236}">
              <a16:creationId xmlns:a16="http://schemas.microsoft.com/office/drawing/2014/main" id="{00000000-0008-0000-0200-000036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8934" y="14508691"/>
          <a:ext cx="114109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1869016</xdr:colOff>
      <xdr:row>91</xdr:row>
      <xdr:rowOff>8467</xdr:rowOff>
    </xdr:from>
    <xdr:to>
      <xdr:col>9</xdr:col>
      <xdr:colOff>4445</xdr:colOff>
      <xdr:row>91</xdr:row>
      <xdr:rowOff>218017</xdr:rowOff>
    </xdr:to>
    <xdr:pic>
      <xdr:nvPicPr>
        <xdr:cNvPr id="3383" name="図 11">
          <a:extLst>
            <a:ext uri="{FF2B5EF4-FFF2-40B4-BE49-F238E27FC236}">
              <a16:creationId xmlns:a16="http://schemas.microsoft.com/office/drawing/2014/main" id="{00000000-0008-0000-0200-000037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0683" y="21820717"/>
          <a:ext cx="114109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561975</xdr:colOff>
      <xdr:row>3</xdr:row>
      <xdr:rowOff>19050</xdr:rowOff>
    </xdr:from>
    <xdr:to>
      <xdr:col>4</xdr:col>
      <xdr:colOff>1552575</xdr:colOff>
      <xdr:row>4</xdr:row>
      <xdr:rowOff>66675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4997904" y="563336"/>
          <a:ext cx="990600" cy="306160"/>
          <a:chOff x="5305425" y="438150"/>
          <a:chExt cx="990600" cy="304800"/>
        </a:xfrm>
      </xdr:grpSpPr>
      <xdr:sp macro="" textlink="">
        <xdr:nvSpPr>
          <xdr:cNvPr id="8" name="大かっこ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5305425" y="457198"/>
            <a:ext cx="428626" cy="190502"/>
          </a:xfrm>
          <a:prstGeom prst="bracketPair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5705475" y="438150"/>
            <a:ext cx="5905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/>
              <a:t>月分</a:t>
            </a:r>
          </a:p>
        </xdr:txBody>
      </xdr:sp>
    </xdr:grpSp>
    <xdr:clientData/>
  </xdr:twoCellAnchor>
  <xdr:twoCellAnchor>
    <xdr:from>
      <xdr:col>18</xdr:col>
      <xdr:colOff>2486026</xdr:colOff>
      <xdr:row>7</xdr:row>
      <xdr:rowOff>209550</xdr:rowOff>
    </xdr:from>
    <xdr:to>
      <xdr:col>18</xdr:col>
      <xdr:colOff>2847976</xdr:colOff>
      <xdr:row>9</xdr:row>
      <xdr:rowOff>150249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7654B1-A0A1-428D-9E5E-296F78488284}"/>
            </a:ext>
          </a:extLst>
        </xdr:cNvPr>
        <xdr:cNvSpPr txBox="1"/>
      </xdr:nvSpPr>
      <xdr:spPr>
        <a:xfrm>
          <a:off x="9498331" y="1577340"/>
          <a:ext cx="215265" cy="354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  <a:endParaRPr kumimoji="1" lang="en-US" altLang="ja-JP" sz="1100"/>
        </a:p>
      </xdr:txBody>
    </xdr:sp>
    <xdr:clientData/>
  </xdr:twoCellAnchor>
  <xdr:twoCellAnchor>
    <xdr:from>
      <xdr:col>14</xdr:col>
      <xdr:colOff>581025</xdr:colOff>
      <xdr:row>3</xdr:row>
      <xdr:rowOff>114300</xdr:rowOff>
    </xdr:from>
    <xdr:to>
      <xdr:col>14</xdr:col>
      <xdr:colOff>581025</xdr:colOff>
      <xdr:row>4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1715B11-F3EB-4C07-9C0A-9F3C1164D2FF}"/>
            </a:ext>
          </a:extLst>
        </xdr:cNvPr>
        <xdr:cNvCxnSpPr/>
      </xdr:nvCxnSpPr>
      <xdr:spPr>
        <a:xfrm flipV="1">
          <a:off x="4564380" y="676275"/>
          <a:ext cx="0" cy="14859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1466850</xdr:colOff>
      <xdr:row>31</xdr:row>
      <xdr:rowOff>9525</xdr:rowOff>
    </xdr:from>
    <xdr:to>
      <xdr:col>18</xdr:col>
      <xdr:colOff>2626995</xdr:colOff>
      <xdr:row>31</xdr:row>
      <xdr:rowOff>230505</xdr:rowOff>
    </xdr:to>
    <xdr:pic>
      <xdr:nvPicPr>
        <xdr:cNvPr id="13" name="図 11">
          <a:extLst>
            <a:ext uri="{FF2B5EF4-FFF2-40B4-BE49-F238E27FC236}">
              <a16:creationId xmlns:a16="http://schemas.microsoft.com/office/drawing/2014/main" id="{05C5673C-A76E-4898-BA38-07EACCB20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9925" y="7277100"/>
          <a:ext cx="116014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823648</xdr:colOff>
      <xdr:row>20</xdr:row>
      <xdr:rowOff>73820</xdr:rowOff>
    </xdr:from>
    <xdr:to>
      <xdr:col>18</xdr:col>
      <xdr:colOff>160866</xdr:colOff>
      <xdr:row>24</xdr:row>
      <xdr:rowOff>56621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6225465-610A-40A3-8E7F-D7E931962B10}"/>
            </a:ext>
          </a:extLst>
        </xdr:cNvPr>
        <xdr:cNvSpPr txBox="1"/>
      </xdr:nvSpPr>
      <xdr:spPr>
        <a:xfrm>
          <a:off x="14755548" y="4722020"/>
          <a:ext cx="4353718" cy="998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0">
              <a:solidFill>
                <a:srgbClr val="0070C0"/>
              </a:solidFill>
            </a:rPr>
            <a:t>印 字 見 本</a:t>
          </a:r>
          <a:endParaRPr kumimoji="1" lang="en-US" altLang="ja-JP" sz="5000">
            <a:solidFill>
              <a:srgbClr val="0070C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6"/>
  <sheetViews>
    <sheetView showGridLines="0" tabSelected="1" zoomScale="90" zoomScaleNormal="90" workbookViewId="0">
      <selection activeCell="J12" sqref="J12"/>
    </sheetView>
  </sheetViews>
  <sheetFormatPr defaultRowHeight="13.5" x14ac:dyDescent="0.15"/>
  <cols>
    <col min="1" max="1" width="8.75" customWidth="1"/>
    <col min="2" max="2" width="12.75" customWidth="1"/>
    <col min="3" max="3" width="22.75" customWidth="1"/>
    <col min="4" max="4" width="8.875" customWidth="1"/>
    <col min="5" max="5" width="5.625" customWidth="1"/>
    <col min="6" max="6" width="15.5" customWidth="1"/>
    <col min="7" max="7" width="10.375" customWidth="1"/>
    <col min="8" max="8" width="6" customWidth="1"/>
    <col min="9" max="9" width="13.75" customWidth="1"/>
    <col min="10" max="10" width="16.375" customWidth="1"/>
    <col min="11" max="11" width="14.75" customWidth="1"/>
    <col min="12" max="12" width="6.5" customWidth="1"/>
    <col min="13" max="13" width="14" hidden="1" customWidth="1"/>
    <col min="14" max="14" width="24" hidden="1" customWidth="1"/>
    <col min="15" max="15" width="22.25" hidden="1" customWidth="1"/>
    <col min="16" max="16" width="3.5" customWidth="1"/>
    <col min="17" max="17" width="8.75" customWidth="1"/>
    <col min="18" max="18" width="12.75" customWidth="1"/>
    <col min="19" max="19" width="22.75" customWidth="1"/>
    <col min="21" max="21" width="5.625" customWidth="1"/>
    <col min="22" max="22" width="15.5" customWidth="1"/>
    <col min="23" max="23" width="8.625" customWidth="1"/>
    <col min="24" max="24" width="6" customWidth="1"/>
    <col min="25" max="25" width="13.75" customWidth="1"/>
    <col min="26" max="26" width="16.375" customWidth="1"/>
    <col min="27" max="27" width="14.75" customWidth="1"/>
    <col min="28" max="28" width="6.5" customWidth="1"/>
  </cols>
  <sheetData>
    <row r="1" spans="1:27" ht="44.25" customHeight="1" x14ac:dyDescent="0.15">
      <c r="A1" s="241" t="s">
        <v>37</v>
      </c>
      <c r="B1" s="241"/>
      <c r="C1" s="241"/>
      <c r="D1" s="241"/>
      <c r="E1" s="241"/>
      <c r="F1" s="241"/>
      <c r="G1" s="241"/>
      <c r="H1" s="241"/>
      <c r="I1" s="241"/>
      <c r="J1" s="241"/>
      <c r="Q1" s="227" t="s">
        <v>145</v>
      </c>
      <c r="R1" s="227"/>
      <c r="S1" s="227"/>
      <c r="T1" s="227"/>
      <c r="U1" s="227"/>
      <c r="V1" s="227"/>
      <c r="W1" s="227"/>
      <c r="X1" s="227"/>
      <c r="Y1" s="227"/>
      <c r="Z1" s="227"/>
      <c r="AA1" s="154"/>
    </row>
    <row r="2" spans="1:27" ht="20.100000000000001" customHeight="1" x14ac:dyDescent="0.15">
      <c r="A2" t="s">
        <v>51</v>
      </c>
      <c r="Q2" t="s">
        <v>51</v>
      </c>
    </row>
    <row r="3" spans="1:27" ht="20.100000000000001" customHeight="1" x14ac:dyDescent="0.15">
      <c r="A3" s="6" t="s">
        <v>52</v>
      </c>
      <c r="B3" s="228"/>
      <c r="C3" s="229"/>
      <c r="E3" s="18"/>
      <c r="F3" t="s">
        <v>144</v>
      </c>
      <c r="Q3" s="6" t="s">
        <v>52</v>
      </c>
      <c r="R3" s="228"/>
      <c r="S3" s="229"/>
      <c r="U3" s="18"/>
      <c r="V3" t="s">
        <v>87</v>
      </c>
    </row>
    <row r="4" spans="1:27" ht="20.100000000000001" customHeight="1" x14ac:dyDescent="0.15">
      <c r="A4" s="6" t="s">
        <v>53</v>
      </c>
      <c r="B4" s="228"/>
      <c r="C4" s="229"/>
      <c r="E4" s="238" t="s">
        <v>143</v>
      </c>
      <c r="F4" s="238"/>
      <c r="G4" s="238"/>
      <c r="H4" s="238"/>
      <c r="I4" s="238"/>
      <c r="J4" s="238"/>
      <c r="Q4" s="6" t="s">
        <v>53</v>
      </c>
      <c r="R4" s="228"/>
      <c r="S4" s="229"/>
      <c r="U4" s="230" t="s">
        <v>88</v>
      </c>
      <c r="V4" s="230"/>
      <c r="W4" s="230"/>
      <c r="X4" s="230"/>
      <c r="Y4" s="230"/>
      <c r="Z4" s="230"/>
    </row>
    <row r="5" spans="1:27" ht="20.100000000000001" customHeight="1" x14ac:dyDescent="0.15">
      <c r="A5" s="6" t="s">
        <v>54</v>
      </c>
      <c r="B5" s="228"/>
      <c r="C5" s="229"/>
      <c r="E5" s="238"/>
      <c r="F5" s="238"/>
      <c r="G5" s="238"/>
      <c r="H5" s="238"/>
      <c r="I5" s="238"/>
      <c r="J5" s="238"/>
      <c r="Q5" s="6" t="s">
        <v>54</v>
      </c>
      <c r="R5" s="233"/>
      <c r="S5" s="234"/>
      <c r="U5" s="230"/>
      <c r="V5" s="230"/>
      <c r="W5" s="230"/>
      <c r="X5" s="230"/>
      <c r="Y5" s="230"/>
      <c r="Z5" s="230"/>
    </row>
    <row r="6" spans="1:27" ht="20.100000000000001" customHeight="1" x14ac:dyDescent="0.15">
      <c r="A6" s="6" t="s">
        <v>55</v>
      </c>
      <c r="B6" s="233"/>
      <c r="C6" s="234"/>
      <c r="E6" s="238"/>
      <c r="F6" s="238"/>
      <c r="G6" s="238"/>
      <c r="H6" s="238"/>
      <c r="I6" s="238"/>
      <c r="J6" s="238"/>
      <c r="Q6" s="6" t="s">
        <v>55</v>
      </c>
      <c r="R6" s="233"/>
      <c r="S6" s="234"/>
      <c r="U6" s="230"/>
      <c r="V6" s="230"/>
      <c r="W6" s="230"/>
      <c r="X6" s="230"/>
      <c r="Y6" s="230"/>
      <c r="Z6" s="230"/>
    </row>
    <row r="7" spans="1:27" ht="20.100000000000001" customHeight="1" x14ac:dyDescent="0.15">
      <c r="A7" s="6" t="s">
        <v>56</v>
      </c>
      <c r="B7" s="70"/>
      <c r="C7" s="56" t="s">
        <v>57</v>
      </c>
      <c r="E7" s="238"/>
      <c r="F7" s="238"/>
      <c r="G7" s="238"/>
      <c r="H7" s="238"/>
      <c r="I7" s="238"/>
      <c r="J7" s="238"/>
      <c r="Q7" s="6" t="s">
        <v>56</v>
      </c>
      <c r="R7" s="70"/>
      <c r="S7" s="56" t="s">
        <v>57</v>
      </c>
      <c r="U7" s="230"/>
      <c r="V7" s="230"/>
      <c r="W7" s="230"/>
      <c r="X7" s="230"/>
      <c r="Y7" s="230"/>
      <c r="Z7" s="230"/>
    </row>
    <row r="8" spans="1:27" ht="20.100000000000001" customHeight="1" x14ac:dyDescent="0.15">
      <c r="A8" s="6" t="s">
        <v>66</v>
      </c>
      <c r="B8" s="233"/>
      <c r="C8" s="234"/>
      <c r="E8" s="108"/>
      <c r="F8" s="108"/>
      <c r="G8" s="108"/>
      <c r="H8" s="108"/>
      <c r="I8" s="108"/>
      <c r="J8" s="108"/>
      <c r="Q8" s="155" t="s">
        <v>66</v>
      </c>
      <c r="R8" s="235" t="s">
        <v>89</v>
      </c>
      <c r="S8" s="236"/>
      <c r="U8" s="231"/>
      <c r="V8" s="231"/>
      <c r="W8" s="231"/>
      <c r="X8" s="231"/>
      <c r="Y8" s="231"/>
      <c r="Z8" s="231"/>
    </row>
    <row r="9" spans="1:27" ht="19.5" customHeight="1" x14ac:dyDescent="0.15">
      <c r="B9" t="s">
        <v>67</v>
      </c>
      <c r="R9" s="153" t="s">
        <v>67</v>
      </c>
      <c r="U9" s="232"/>
      <c r="V9" s="232"/>
      <c r="W9" s="232"/>
      <c r="X9" s="232"/>
      <c r="Y9" s="232"/>
      <c r="Z9" s="232"/>
    </row>
    <row r="10" spans="1:27" ht="20.100000000000001" customHeight="1" x14ac:dyDescent="0.15">
      <c r="A10" s="17" t="s">
        <v>84</v>
      </c>
      <c r="Q10" s="17" t="s">
        <v>90</v>
      </c>
    </row>
    <row r="11" spans="1:27" ht="20.100000000000001" customHeight="1" x14ac:dyDescent="0.15">
      <c r="B11" s="57"/>
      <c r="C11" s="16" t="s">
        <v>153</v>
      </c>
      <c r="D11" s="16"/>
      <c r="R11" s="57">
        <v>45777</v>
      </c>
      <c r="S11" s="16" t="s">
        <v>153</v>
      </c>
      <c r="T11" s="16"/>
    </row>
    <row r="12" spans="1:27" ht="7.5" customHeight="1" x14ac:dyDescent="0.15">
      <c r="B12" s="89"/>
      <c r="C12" s="16"/>
      <c r="D12" s="16"/>
      <c r="R12" s="89"/>
      <c r="S12" s="16"/>
      <c r="T12" s="16"/>
    </row>
    <row r="13" spans="1:27" ht="20.100000000000001" customHeight="1" x14ac:dyDescent="0.15">
      <c r="A13" t="s">
        <v>63</v>
      </c>
      <c r="C13" s="16"/>
      <c r="D13" s="16"/>
      <c r="Q13" t="s">
        <v>63</v>
      </c>
      <c r="S13" s="16"/>
      <c r="T13" s="16"/>
    </row>
    <row r="14" spans="1:27" ht="20.100000000000001" customHeight="1" x14ac:dyDescent="0.15">
      <c r="B14" s="228"/>
      <c r="C14" s="242"/>
      <c r="D14" s="242"/>
      <c r="E14" s="242"/>
      <c r="F14" s="229"/>
      <c r="R14" s="233" t="s">
        <v>91</v>
      </c>
      <c r="S14" s="237"/>
      <c r="T14" s="237"/>
      <c r="U14" s="237"/>
      <c r="V14" s="234"/>
    </row>
    <row r="15" spans="1:27" ht="20.100000000000001" customHeight="1" x14ac:dyDescent="0.15">
      <c r="A15" s="15"/>
      <c r="Q15" s="15"/>
      <c r="X15" t="s">
        <v>92</v>
      </c>
    </row>
    <row r="16" spans="1:27" ht="20.100000000000001" customHeight="1" x14ac:dyDescent="0.15">
      <c r="A16" s="17" t="s">
        <v>79</v>
      </c>
      <c r="Q16" s="17" t="s">
        <v>79</v>
      </c>
      <c r="X16" t="s">
        <v>93</v>
      </c>
    </row>
    <row r="17" spans="1:29" ht="20.100000000000001" customHeight="1" x14ac:dyDescent="0.15">
      <c r="B17" s="129"/>
      <c r="C17" s="16" t="s">
        <v>78</v>
      </c>
      <c r="R17" s="156">
        <v>4</v>
      </c>
      <c r="S17" s="157" t="s">
        <v>95</v>
      </c>
      <c r="V17" s="158"/>
      <c r="X17" t="s">
        <v>94</v>
      </c>
    </row>
    <row r="18" spans="1:29" ht="20.100000000000001" customHeight="1" x14ac:dyDescent="0.15">
      <c r="B18" s="89"/>
      <c r="C18" s="16"/>
      <c r="R18" s="89"/>
      <c r="S18" s="157"/>
      <c r="V18" s="158"/>
      <c r="X18" t="s">
        <v>96</v>
      </c>
    </row>
    <row r="19" spans="1:29" ht="20.100000000000001" customHeight="1" x14ac:dyDescent="0.15">
      <c r="C19" s="16"/>
      <c r="F19" s="153" t="s">
        <v>85</v>
      </c>
      <c r="S19" s="16"/>
      <c r="V19" s="159"/>
    </row>
    <row r="20" spans="1:29" ht="20.100000000000001" customHeight="1" thickBot="1" x14ac:dyDescent="0.2">
      <c r="A20" s="17" t="s">
        <v>81</v>
      </c>
      <c r="G20" s="214" t="s">
        <v>30</v>
      </c>
      <c r="H20" s="215"/>
      <c r="I20" s="215"/>
      <c r="J20" s="216"/>
      <c r="K20" s="15"/>
      <c r="L20" s="15"/>
      <c r="M20" s="15"/>
      <c r="Q20" s="17" t="s">
        <v>150</v>
      </c>
      <c r="S20" s="25"/>
      <c r="W20" s="214" t="s">
        <v>5</v>
      </c>
      <c r="X20" s="215"/>
      <c r="Y20" s="215"/>
      <c r="Z20" s="216"/>
      <c r="AA20" s="15"/>
      <c r="AB20" s="15"/>
    </row>
    <row r="21" spans="1:29" ht="22.5" customHeight="1" thickTop="1" thickBot="1" x14ac:dyDescent="0.2">
      <c r="B21" s="51" t="s">
        <v>23</v>
      </c>
      <c r="C21" s="52" t="s">
        <v>2</v>
      </c>
      <c r="D21" s="217" t="s">
        <v>24</v>
      </c>
      <c r="E21" s="217"/>
      <c r="F21" s="52" t="s">
        <v>25</v>
      </c>
      <c r="G21" s="53" t="s">
        <v>26</v>
      </c>
      <c r="H21" s="53" t="s">
        <v>27</v>
      </c>
      <c r="I21" s="53" t="s">
        <v>28</v>
      </c>
      <c r="J21" s="53" t="s">
        <v>36</v>
      </c>
      <c r="K21" s="145" t="s">
        <v>29</v>
      </c>
      <c r="L21" s="201" t="s">
        <v>64</v>
      </c>
      <c r="N21" s="123"/>
      <c r="R21" s="51" t="s">
        <v>0</v>
      </c>
      <c r="S21" s="52" t="s">
        <v>2</v>
      </c>
      <c r="T21" s="217" t="s">
        <v>3</v>
      </c>
      <c r="U21" s="217"/>
      <c r="V21" s="52" t="s">
        <v>25</v>
      </c>
      <c r="W21" s="53" t="s">
        <v>26</v>
      </c>
      <c r="X21" s="53" t="s">
        <v>4</v>
      </c>
      <c r="Y21" s="53" t="s">
        <v>28</v>
      </c>
      <c r="Z21" s="53" t="s">
        <v>36</v>
      </c>
      <c r="AA21" s="145" t="s">
        <v>6</v>
      </c>
      <c r="AB21" s="202" t="s">
        <v>64</v>
      </c>
    </row>
    <row r="22" spans="1:29" ht="20.100000000000001" customHeight="1" x14ac:dyDescent="0.15">
      <c r="B22" s="140"/>
      <c r="C22" s="58"/>
      <c r="D22" s="218"/>
      <c r="E22" s="218"/>
      <c r="F22" s="59"/>
      <c r="G22" s="60"/>
      <c r="H22" s="61"/>
      <c r="I22" s="101"/>
      <c r="J22" s="99" t="str">
        <f>IF(I22="","",ROUND(I22*G22,0))</f>
        <v/>
      </c>
      <c r="K22" s="146" t="str">
        <f>IF(D22="","",D22-F22-J22)</f>
        <v/>
      </c>
      <c r="L22" s="150"/>
      <c r="N22" s="122">
        <f>ROUND((SUMIF($L$22:$L$26,"10%",$J$22:$J$26)),0)</f>
        <v>0</v>
      </c>
      <c r="O22" s="122">
        <f>ROUND(N22*(10/100),0)</f>
        <v>0</v>
      </c>
      <c r="R22" s="160">
        <v>5000000000</v>
      </c>
      <c r="S22" s="58" t="s">
        <v>97</v>
      </c>
      <c r="T22" s="218">
        <v>50000</v>
      </c>
      <c r="U22" s="218"/>
      <c r="V22" s="59">
        <v>0</v>
      </c>
      <c r="W22" s="60">
        <v>1</v>
      </c>
      <c r="X22" s="61" t="s">
        <v>98</v>
      </c>
      <c r="Y22" s="101">
        <v>30000</v>
      </c>
      <c r="Z22" s="99">
        <f>IF(Y22="","",Y22*W22)</f>
        <v>30000</v>
      </c>
      <c r="AA22" s="146">
        <f>IF(T22="","",T22-V22-Z22)</f>
        <v>20000</v>
      </c>
      <c r="AB22" s="161">
        <v>0.1</v>
      </c>
    </row>
    <row r="23" spans="1:29" ht="20.100000000000001" customHeight="1" x14ac:dyDescent="0.15">
      <c r="B23" s="141"/>
      <c r="C23" s="62"/>
      <c r="D23" s="219"/>
      <c r="E23" s="219"/>
      <c r="F23" s="63"/>
      <c r="G23" s="64"/>
      <c r="H23" s="65"/>
      <c r="I23" s="102"/>
      <c r="J23" s="99" t="str">
        <f>IF(I23="","",ROUND(I23*G23,0))</f>
        <v/>
      </c>
      <c r="K23" s="147" t="str">
        <f>IF(D23="","",D23-F23-J23)</f>
        <v/>
      </c>
      <c r="L23" s="151"/>
      <c r="N23" s="122">
        <f>ROUND((SUMIF($L$22:$L$26,"8%",$J$22:$J$26)),0)</f>
        <v>0</v>
      </c>
      <c r="O23" s="122">
        <f>ROUND(N23*(8/100),0)</f>
        <v>0</v>
      </c>
      <c r="R23" s="160">
        <v>5000000000</v>
      </c>
      <c r="S23" s="62" t="s">
        <v>99</v>
      </c>
      <c r="T23" s="219">
        <v>100000</v>
      </c>
      <c r="U23" s="219"/>
      <c r="V23" s="63">
        <v>30000</v>
      </c>
      <c r="W23" s="64">
        <v>1</v>
      </c>
      <c r="X23" s="65" t="s">
        <v>98</v>
      </c>
      <c r="Y23" s="102">
        <v>40000</v>
      </c>
      <c r="Z23" s="162">
        <f>IF(Y23="","",Y23*W23)</f>
        <v>40000</v>
      </c>
      <c r="AA23" s="147">
        <f>IF(T23="","",T23-V23-Z23)</f>
        <v>30000</v>
      </c>
      <c r="AB23" s="163">
        <v>0.1</v>
      </c>
    </row>
    <row r="24" spans="1:29" ht="20.100000000000001" customHeight="1" x14ac:dyDescent="0.15">
      <c r="B24" s="141"/>
      <c r="C24" s="62"/>
      <c r="D24" s="220"/>
      <c r="E24" s="220"/>
      <c r="F24" s="63"/>
      <c r="G24" s="64"/>
      <c r="H24" s="65"/>
      <c r="I24" s="102"/>
      <c r="J24" s="99" t="str">
        <f>IF(I24="","",ROUND(I24*G24,0))</f>
        <v/>
      </c>
      <c r="K24" s="147" t="str">
        <f>IF(D24="","",D24-F24-J24)</f>
        <v/>
      </c>
      <c r="L24" s="151"/>
      <c r="N24" s="122">
        <f>ROUND((SUMIF($L$22:$L$26,"非課税",$J$22:$J$26)),0)</f>
        <v>0</v>
      </c>
      <c r="O24" s="125">
        <f>SUM(O22:O23)</f>
        <v>0</v>
      </c>
      <c r="R24" s="164"/>
      <c r="S24" s="203" t="s">
        <v>100</v>
      </c>
      <c r="T24" s="219"/>
      <c r="U24" s="219"/>
      <c r="V24" s="63"/>
      <c r="W24" s="64">
        <v>2</v>
      </c>
      <c r="X24" s="65" t="s">
        <v>101</v>
      </c>
      <c r="Y24" s="102">
        <v>1000</v>
      </c>
      <c r="Z24" s="162">
        <f>IF(Y24="","",Y24*W24)</f>
        <v>2000</v>
      </c>
      <c r="AA24" s="147" t="str">
        <f>IF(T24="","",T24-V24-Z24)</f>
        <v/>
      </c>
      <c r="AB24" s="163">
        <v>0.1</v>
      </c>
    </row>
    <row r="25" spans="1:29" ht="20.100000000000001" customHeight="1" x14ac:dyDescent="0.15">
      <c r="B25" s="141"/>
      <c r="C25" s="62"/>
      <c r="D25" s="221"/>
      <c r="E25" s="221"/>
      <c r="F25" s="63"/>
      <c r="G25" s="64"/>
      <c r="H25" s="65"/>
      <c r="I25" s="102"/>
      <c r="J25" s="99" t="str">
        <f>IF(I25="","",ROUND(I25*G25,0))</f>
        <v/>
      </c>
      <c r="K25" s="147" t="str">
        <f>IF(D25="","",D25-F25-J25)</f>
        <v/>
      </c>
      <c r="L25" s="151"/>
      <c r="N25" s="124"/>
      <c r="R25" s="164"/>
      <c r="S25" s="203" t="s">
        <v>147</v>
      </c>
      <c r="T25" s="220"/>
      <c r="U25" s="220"/>
      <c r="V25" s="63"/>
      <c r="W25" s="64">
        <v>5</v>
      </c>
      <c r="X25" s="65" t="s">
        <v>103</v>
      </c>
      <c r="Y25" s="102">
        <v>200</v>
      </c>
      <c r="Z25" s="162">
        <f>IF(Y25="","",Y25*W25)</f>
        <v>1000</v>
      </c>
      <c r="AA25" s="147" t="str">
        <f>IF(T25="","",T25-V25-Z25)</f>
        <v/>
      </c>
      <c r="AB25" s="163">
        <v>0.08</v>
      </c>
    </row>
    <row r="26" spans="1:29" ht="20.100000000000001" customHeight="1" thickBot="1" x14ac:dyDescent="0.2">
      <c r="B26" s="142"/>
      <c r="C26" s="66"/>
      <c r="D26" s="239"/>
      <c r="E26" s="239"/>
      <c r="F26" s="67"/>
      <c r="G26" s="68"/>
      <c r="H26" s="69"/>
      <c r="I26" s="103"/>
      <c r="J26" s="99" t="str">
        <f>IF(I26="","",ROUND(I26*G26,0))</f>
        <v/>
      </c>
      <c r="K26" s="148" t="str">
        <f>IF(D26="","",D26-F26-J26)</f>
        <v/>
      </c>
      <c r="L26" s="152"/>
      <c r="N26" s="98"/>
      <c r="R26" s="165"/>
      <c r="S26" s="203" t="s">
        <v>148</v>
      </c>
      <c r="T26" s="221"/>
      <c r="U26" s="221"/>
      <c r="V26" s="63"/>
      <c r="W26" s="64">
        <v>1</v>
      </c>
      <c r="X26" s="65" t="s">
        <v>98</v>
      </c>
      <c r="Y26" s="102">
        <v>1000</v>
      </c>
      <c r="Z26" s="162">
        <f>IF(Y26="","",Y26*W26)</f>
        <v>1000</v>
      </c>
      <c r="AA26" s="148" t="str">
        <f>IF(T26="","",T26-V26-Z26)</f>
        <v/>
      </c>
      <c r="AB26" s="166" t="s">
        <v>104</v>
      </c>
    </row>
    <row r="27" spans="1:29" ht="20.100000000000001" customHeight="1" thickTop="1" x14ac:dyDescent="0.15">
      <c r="B27" s="222" t="s">
        <v>35</v>
      </c>
      <c r="C27" s="223"/>
      <c r="D27" s="224">
        <f>SUM(D22:D26)</f>
        <v>0</v>
      </c>
      <c r="E27" s="225"/>
      <c r="F27" s="49">
        <f>SUM(F22:F26)</f>
        <v>0</v>
      </c>
      <c r="G27" s="222" t="s">
        <v>32</v>
      </c>
      <c r="H27" s="226"/>
      <c r="I27" s="223"/>
      <c r="J27" s="100">
        <f>SUM(J22:J26)</f>
        <v>0</v>
      </c>
      <c r="K27" s="14">
        <f>SUM(K22:K26)</f>
        <v>0</v>
      </c>
      <c r="L27" s="149"/>
      <c r="N27" s="98"/>
      <c r="R27" s="222" t="s">
        <v>146</v>
      </c>
      <c r="S27" s="223"/>
      <c r="T27" s="224">
        <f>SUM(T22:T26)</f>
        <v>150000</v>
      </c>
      <c r="U27" s="225"/>
      <c r="V27" s="49">
        <f>SUM(V22:V26)</f>
        <v>30000</v>
      </c>
      <c r="W27" s="222" t="s">
        <v>32</v>
      </c>
      <c r="X27" s="226"/>
      <c r="Y27" s="223"/>
      <c r="Z27" s="100">
        <f>SUM(Z22:Z26)</f>
        <v>74000</v>
      </c>
      <c r="AA27" s="14">
        <f>SUM(AA22:AA26)</f>
        <v>50000</v>
      </c>
      <c r="AB27" s="149"/>
    </row>
    <row r="28" spans="1:29" ht="6" customHeight="1" x14ac:dyDescent="0.15">
      <c r="C28" s="50"/>
      <c r="D28" s="96"/>
      <c r="E28" s="96"/>
      <c r="F28" s="97"/>
      <c r="G28" s="110"/>
      <c r="H28" s="110"/>
      <c r="I28" s="110"/>
      <c r="J28" s="118"/>
      <c r="K28" s="109"/>
      <c r="L28" s="109"/>
      <c r="N28" s="98"/>
      <c r="S28" s="43"/>
      <c r="T28" s="167"/>
      <c r="U28" s="167"/>
      <c r="V28" s="168"/>
      <c r="W28" s="158"/>
      <c r="X28" s="169"/>
      <c r="Y28" s="50"/>
      <c r="Z28" s="119"/>
      <c r="AA28" s="119"/>
      <c r="AB28" s="109"/>
    </row>
    <row r="29" spans="1:29" ht="20.100000000000001" customHeight="1" x14ac:dyDescent="0.15">
      <c r="B29" s="121"/>
      <c r="C29" s="50"/>
      <c r="D29" s="96"/>
      <c r="E29" s="96"/>
      <c r="F29" s="97"/>
      <c r="H29" s="240"/>
      <c r="I29" s="240"/>
      <c r="J29" s="119"/>
      <c r="K29" s="119"/>
      <c r="L29" s="109"/>
      <c r="N29" s="98"/>
      <c r="R29" s="170"/>
      <c r="X29" s="169"/>
    </row>
    <row r="30" spans="1:29" ht="20.100000000000001" customHeight="1" x14ac:dyDescent="0.15">
      <c r="A30" t="s">
        <v>82</v>
      </c>
      <c r="H30" s="88"/>
      <c r="I30" s="88"/>
      <c r="K30" s="120"/>
    </row>
    <row r="31" spans="1:29" ht="19.5" customHeight="1" thickBot="1" x14ac:dyDescent="0.2">
      <c r="B31" s="50" t="s">
        <v>0</v>
      </c>
      <c r="Q31" s="17" t="s">
        <v>149</v>
      </c>
      <c r="S31" s="25"/>
      <c r="W31" s="214" t="s">
        <v>5</v>
      </c>
      <c r="X31" s="215"/>
      <c r="Y31" s="215"/>
      <c r="Z31" s="216"/>
      <c r="AA31" s="15"/>
      <c r="AB31" s="15"/>
      <c r="AC31" s="15"/>
    </row>
    <row r="32" spans="1:29" ht="22.5" customHeight="1" thickBot="1" x14ac:dyDescent="0.2">
      <c r="B32" s="143"/>
      <c r="R32" s="51" t="s">
        <v>0</v>
      </c>
      <c r="S32" s="52" t="s">
        <v>2</v>
      </c>
      <c r="T32" s="217" t="s">
        <v>3</v>
      </c>
      <c r="U32" s="217"/>
      <c r="V32" s="52" t="s">
        <v>25</v>
      </c>
      <c r="W32" s="53" t="s">
        <v>26</v>
      </c>
      <c r="X32" s="53" t="s">
        <v>4</v>
      </c>
      <c r="Y32" s="53" t="s">
        <v>28</v>
      </c>
      <c r="Z32" s="53" t="s">
        <v>36</v>
      </c>
      <c r="AA32" s="145" t="s">
        <v>6</v>
      </c>
      <c r="AB32" s="202" t="s">
        <v>64</v>
      </c>
    </row>
    <row r="33" spans="2:28" ht="22.5" customHeight="1" x14ac:dyDescent="0.15">
      <c r="B33" s="209" t="s">
        <v>2</v>
      </c>
      <c r="C33" s="210"/>
      <c r="D33" s="54" t="s">
        <v>26</v>
      </c>
      <c r="E33" s="54" t="s">
        <v>4</v>
      </c>
      <c r="F33" s="55" t="s">
        <v>65</v>
      </c>
      <c r="G33" s="211" t="s">
        <v>36</v>
      </c>
      <c r="H33" s="211"/>
      <c r="I33" s="211" t="s">
        <v>41</v>
      </c>
      <c r="J33" s="211"/>
      <c r="K33" s="211"/>
      <c r="R33" s="160"/>
      <c r="S33" s="58" t="s">
        <v>105</v>
      </c>
      <c r="T33" s="218"/>
      <c r="U33" s="218"/>
      <c r="V33" s="59"/>
      <c r="W33" s="60">
        <v>1</v>
      </c>
      <c r="X33" s="61" t="s">
        <v>98</v>
      </c>
      <c r="Y33" s="101">
        <v>10200</v>
      </c>
      <c r="Z33" s="99">
        <f>IF(Y33="","",Y33*W33)</f>
        <v>10200</v>
      </c>
      <c r="AA33" s="146" t="str">
        <f>IF(T33="","",T33-V33-Z33)</f>
        <v/>
      </c>
      <c r="AB33" s="161">
        <v>0.1</v>
      </c>
    </row>
    <row r="34" spans="2:28" ht="20.100000000000001" customHeight="1" x14ac:dyDescent="0.15">
      <c r="B34" s="204"/>
      <c r="C34" s="205"/>
      <c r="D34" s="71"/>
      <c r="E34" s="72"/>
      <c r="F34" s="104"/>
      <c r="G34" s="206" t="str">
        <f>IF(F34="","",ROUND(F34*D34,0))</f>
        <v/>
      </c>
      <c r="H34" s="206"/>
      <c r="I34" s="207"/>
      <c r="J34" s="207"/>
      <c r="K34" s="207"/>
      <c r="R34" s="160"/>
      <c r="S34" s="62" t="s">
        <v>105</v>
      </c>
      <c r="T34" s="219"/>
      <c r="U34" s="219"/>
      <c r="V34" s="63"/>
      <c r="W34" s="64">
        <v>1</v>
      </c>
      <c r="X34" s="65" t="s">
        <v>98</v>
      </c>
      <c r="Y34" s="102">
        <v>500</v>
      </c>
      <c r="Z34" s="162">
        <f>IF(Y34="","",Y34*W34)</f>
        <v>500</v>
      </c>
      <c r="AA34" s="147" t="str">
        <f>IF(T34="","",T34-V34-Z34)</f>
        <v/>
      </c>
      <c r="AB34" s="163">
        <v>0.08</v>
      </c>
    </row>
    <row r="35" spans="2:28" ht="20.100000000000001" customHeight="1" x14ac:dyDescent="0.15">
      <c r="B35" s="204"/>
      <c r="C35" s="205"/>
      <c r="D35" s="71"/>
      <c r="E35" s="72"/>
      <c r="F35" s="104"/>
      <c r="G35" s="206" t="str">
        <f t="shared" ref="G35:G98" si="0">IF(F35="","",ROUND(F35*D35,0))</f>
        <v/>
      </c>
      <c r="H35" s="206"/>
      <c r="I35" s="207"/>
      <c r="J35" s="207"/>
      <c r="K35" s="207"/>
      <c r="R35" s="164"/>
      <c r="S35" s="62"/>
      <c r="T35" s="219"/>
      <c r="U35" s="219"/>
      <c r="V35" s="63"/>
      <c r="W35" s="64"/>
      <c r="X35" s="65"/>
      <c r="Y35" s="102"/>
      <c r="Z35" s="162" t="str">
        <f>IF(Y35="","",Y35*W35)</f>
        <v/>
      </c>
      <c r="AA35" s="147" t="str">
        <f>IF(T35="","",T35-V35-Z35)</f>
        <v/>
      </c>
      <c r="AB35" s="163"/>
    </row>
    <row r="36" spans="2:28" ht="20.100000000000001" customHeight="1" x14ac:dyDescent="0.15">
      <c r="B36" s="204"/>
      <c r="C36" s="205"/>
      <c r="D36" s="71"/>
      <c r="E36" s="72"/>
      <c r="F36" s="104"/>
      <c r="G36" s="206" t="str">
        <f t="shared" si="0"/>
        <v/>
      </c>
      <c r="H36" s="206"/>
      <c r="I36" s="207"/>
      <c r="J36" s="207"/>
      <c r="K36" s="207"/>
      <c r="R36" s="164"/>
      <c r="S36" s="62"/>
      <c r="T36" s="220"/>
      <c r="U36" s="220"/>
      <c r="V36" s="63"/>
      <c r="W36" s="64"/>
      <c r="X36" s="65"/>
      <c r="Y36" s="102"/>
      <c r="Z36" s="162" t="str">
        <f>IF(Y36="","",Y36*W36)</f>
        <v/>
      </c>
      <c r="AA36" s="147" t="str">
        <f>IF(T36="","",T36-V36-Z36)</f>
        <v/>
      </c>
      <c r="AB36" s="163"/>
    </row>
    <row r="37" spans="2:28" ht="20.100000000000001" customHeight="1" thickBot="1" x14ac:dyDescent="0.2">
      <c r="B37" s="204"/>
      <c r="C37" s="205"/>
      <c r="D37" s="71"/>
      <c r="E37" s="72"/>
      <c r="F37" s="104"/>
      <c r="G37" s="206" t="str">
        <f t="shared" si="0"/>
        <v/>
      </c>
      <c r="H37" s="206"/>
      <c r="I37" s="207"/>
      <c r="J37" s="207"/>
      <c r="K37" s="207"/>
      <c r="R37" s="165"/>
      <c r="S37" s="62"/>
      <c r="T37" s="221"/>
      <c r="U37" s="221"/>
      <c r="V37" s="63"/>
      <c r="W37" s="64"/>
      <c r="X37" s="65"/>
      <c r="Y37" s="102"/>
      <c r="Z37" s="162" t="str">
        <f>IF(Y37="","",Y37*W37)</f>
        <v/>
      </c>
      <c r="AA37" s="148" t="str">
        <f>IF(T37="","",T37-V37-Z37)</f>
        <v/>
      </c>
      <c r="AB37" s="166"/>
    </row>
    <row r="38" spans="2:28" ht="20.100000000000001" customHeight="1" x14ac:dyDescent="0.15">
      <c r="B38" s="204"/>
      <c r="C38" s="205"/>
      <c r="D38" s="71"/>
      <c r="E38" s="72"/>
      <c r="F38" s="104"/>
      <c r="G38" s="206" t="str">
        <f t="shared" si="0"/>
        <v/>
      </c>
      <c r="H38" s="206"/>
      <c r="I38" s="207"/>
      <c r="J38" s="207"/>
      <c r="K38" s="207"/>
      <c r="R38" s="222" t="s">
        <v>35</v>
      </c>
      <c r="S38" s="223"/>
      <c r="T38" s="224">
        <f>SUM(T33:T37)</f>
        <v>0</v>
      </c>
      <c r="U38" s="225"/>
      <c r="V38" s="49">
        <f>SUM(V33:V37)</f>
        <v>0</v>
      </c>
      <c r="W38" s="222" t="s">
        <v>32</v>
      </c>
      <c r="X38" s="226"/>
      <c r="Y38" s="223"/>
      <c r="Z38" s="100">
        <f>SUM(Z33:Z37)</f>
        <v>10700</v>
      </c>
      <c r="AA38" s="14">
        <f>SUM(AA33:AA37)</f>
        <v>0</v>
      </c>
      <c r="AB38" s="149"/>
    </row>
    <row r="39" spans="2:28" ht="20.100000000000001" customHeight="1" x14ac:dyDescent="0.15">
      <c r="B39" s="204"/>
      <c r="C39" s="205"/>
      <c r="D39" s="71"/>
      <c r="E39" s="72"/>
      <c r="F39" s="104"/>
      <c r="G39" s="206" t="str">
        <f t="shared" si="0"/>
        <v/>
      </c>
      <c r="H39" s="206"/>
      <c r="I39" s="207"/>
      <c r="J39" s="207"/>
      <c r="K39" s="207"/>
    </row>
    <row r="40" spans="2:28" ht="20.100000000000001" customHeight="1" x14ac:dyDescent="0.15">
      <c r="B40" s="204"/>
      <c r="C40" s="205"/>
      <c r="D40" s="71"/>
      <c r="E40" s="72"/>
      <c r="F40" s="104"/>
      <c r="G40" s="206" t="str">
        <f t="shared" si="0"/>
        <v/>
      </c>
      <c r="H40" s="206"/>
      <c r="I40" s="207"/>
      <c r="J40" s="207"/>
      <c r="K40" s="207"/>
      <c r="Q40" t="s">
        <v>82</v>
      </c>
      <c r="Y40" s="88"/>
      <c r="AA40" s="120"/>
    </row>
    <row r="41" spans="2:28" ht="20.100000000000001" customHeight="1" x14ac:dyDescent="0.15">
      <c r="B41" s="204"/>
      <c r="C41" s="205"/>
      <c r="D41" s="71"/>
      <c r="E41" s="72"/>
      <c r="F41" s="104"/>
      <c r="G41" s="206" t="str">
        <f t="shared" si="0"/>
        <v/>
      </c>
      <c r="H41" s="206"/>
      <c r="I41" s="207"/>
      <c r="J41" s="207"/>
      <c r="K41" s="207"/>
      <c r="R41" s="50" t="s">
        <v>0</v>
      </c>
    </row>
    <row r="42" spans="2:28" ht="20.100000000000001" customHeight="1" x14ac:dyDescent="0.15">
      <c r="B42" s="204"/>
      <c r="C42" s="205"/>
      <c r="D42" s="71"/>
      <c r="E42" s="72"/>
      <c r="F42" s="104"/>
      <c r="G42" s="206" t="str">
        <f t="shared" si="0"/>
        <v/>
      </c>
      <c r="H42" s="206"/>
      <c r="I42" s="207"/>
      <c r="J42" s="207"/>
      <c r="K42" s="207"/>
      <c r="R42" s="70"/>
    </row>
    <row r="43" spans="2:28" ht="20.100000000000001" customHeight="1" x14ac:dyDescent="0.15">
      <c r="B43" s="204"/>
      <c r="C43" s="205"/>
      <c r="D43" s="71"/>
      <c r="E43" s="72"/>
      <c r="F43" s="104"/>
      <c r="G43" s="206" t="str">
        <f t="shared" si="0"/>
        <v/>
      </c>
      <c r="H43" s="206"/>
      <c r="I43" s="207"/>
      <c r="J43" s="207"/>
      <c r="K43" s="207"/>
      <c r="R43" s="209" t="s">
        <v>2</v>
      </c>
      <c r="S43" s="210"/>
      <c r="T43" s="54" t="s">
        <v>26</v>
      </c>
      <c r="U43" s="54" t="s">
        <v>4</v>
      </c>
      <c r="V43" s="55" t="s">
        <v>65</v>
      </c>
      <c r="W43" s="211" t="s">
        <v>36</v>
      </c>
      <c r="X43" s="211"/>
      <c r="Y43" s="211" t="s">
        <v>41</v>
      </c>
      <c r="Z43" s="211"/>
      <c r="AA43" s="211"/>
    </row>
    <row r="44" spans="2:28" ht="20.100000000000001" customHeight="1" x14ac:dyDescent="0.15">
      <c r="B44" s="204"/>
      <c r="C44" s="205"/>
      <c r="D44" s="71"/>
      <c r="E44" s="72"/>
      <c r="F44" s="104"/>
      <c r="G44" s="206" t="str">
        <f t="shared" si="0"/>
        <v/>
      </c>
      <c r="H44" s="206"/>
      <c r="I44" s="207"/>
      <c r="J44" s="207"/>
      <c r="K44" s="207"/>
      <c r="R44" s="204" t="s">
        <v>106</v>
      </c>
      <c r="S44" s="205"/>
      <c r="T44" s="71">
        <v>5</v>
      </c>
      <c r="U44" s="72" t="s">
        <v>103</v>
      </c>
      <c r="V44" s="104">
        <v>300</v>
      </c>
      <c r="W44" s="206">
        <v>1500</v>
      </c>
      <c r="X44" s="206"/>
      <c r="Y44" s="207"/>
      <c r="Z44" s="207"/>
      <c r="AA44" s="207"/>
    </row>
    <row r="45" spans="2:28" ht="20.100000000000001" customHeight="1" x14ac:dyDescent="0.15">
      <c r="B45" s="204"/>
      <c r="C45" s="205"/>
      <c r="D45" s="71"/>
      <c r="E45" s="72"/>
      <c r="F45" s="104"/>
      <c r="G45" s="206" t="str">
        <f t="shared" si="0"/>
        <v/>
      </c>
      <c r="H45" s="206"/>
      <c r="I45" s="207"/>
      <c r="J45" s="207"/>
      <c r="K45" s="207"/>
      <c r="R45" s="204" t="s">
        <v>107</v>
      </c>
      <c r="S45" s="212"/>
      <c r="T45" s="171">
        <v>3</v>
      </c>
      <c r="U45" s="172" t="s">
        <v>108</v>
      </c>
      <c r="V45" s="173">
        <v>1000</v>
      </c>
      <c r="W45" s="213">
        <v>3000</v>
      </c>
      <c r="X45" s="206"/>
      <c r="Y45" s="207"/>
      <c r="Z45" s="207"/>
      <c r="AA45" s="207"/>
    </row>
    <row r="46" spans="2:28" ht="20.100000000000001" customHeight="1" x14ac:dyDescent="0.15">
      <c r="B46" s="204"/>
      <c r="C46" s="205"/>
      <c r="D46" s="71"/>
      <c r="E46" s="72"/>
      <c r="F46" s="104"/>
      <c r="G46" s="206" t="str">
        <f t="shared" si="0"/>
        <v/>
      </c>
      <c r="H46" s="206"/>
      <c r="I46" s="207"/>
      <c r="J46" s="207"/>
      <c r="K46" s="207"/>
      <c r="R46" s="204" t="s">
        <v>109</v>
      </c>
      <c r="S46" s="205"/>
      <c r="T46" s="171">
        <v>1</v>
      </c>
      <c r="U46" s="172" t="s">
        <v>98</v>
      </c>
      <c r="V46" s="173">
        <v>2000</v>
      </c>
      <c r="W46" s="206">
        <v>2000</v>
      </c>
      <c r="X46" s="206"/>
      <c r="Y46" s="207"/>
      <c r="Z46" s="207"/>
      <c r="AA46" s="207"/>
    </row>
    <row r="47" spans="2:28" ht="20.100000000000001" customHeight="1" x14ac:dyDescent="0.15">
      <c r="B47" s="204"/>
      <c r="C47" s="205"/>
      <c r="D47" s="71"/>
      <c r="E47" s="72"/>
      <c r="F47" s="104"/>
      <c r="G47" s="206" t="str">
        <f t="shared" si="0"/>
        <v/>
      </c>
      <c r="H47" s="206"/>
      <c r="I47" s="207"/>
      <c r="J47" s="207"/>
      <c r="K47" s="207"/>
      <c r="R47" s="204" t="s">
        <v>110</v>
      </c>
      <c r="S47" s="205"/>
      <c r="T47" s="171">
        <v>5</v>
      </c>
      <c r="U47" s="172" t="s">
        <v>111</v>
      </c>
      <c r="V47" s="173">
        <v>500</v>
      </c>
      <c r="W47" s="206">
        <v>2500</v>
      </c>
      <c r="X47" s="206"/>
      <c r="Y47" s="207"/>
      <c r="Z47" s="207"/>
      <c r="AA47" s="207"/>
    </row>
    <row r="48" spans="2:28" ht="20.100000000000001" customHeight="1" x14ac:dyDescent="0.15">
      <c r="B48" s="204"/>
      <c r="C48" s="205"/>
      <c r="D48" s="71"/>
      <c r="E48" s="72"/>
      <c r="F48" s="104"/>
      <c r="G48" s="206" t="str">
        <f t="shared" si="0"/>
        <v/>
      </c>
      <c r="H48" s="206"/>
      <c r="I48" s="207"/>
      <c r="J48" s="207"/>
      <c r="K48" s="207"/>
      <c r="R48" s="204" t="s">
        <v>112</v>
      </c>
      <c r="S48" s="205"/>
      <c r="T48" s="171">
        <v>3</v>
      </c>
      <c r="U48" s="172" t="s">
        <v>103</v>
      </c>
      <c r="V48" s="173">
        <v>400</v>
      </c>
      <c r="W48" s="206">
        <v>1200</v>
      </c>
      <c r="X48" s="206"/>
      <c r="Y48" s="207"/>
      <c r="Z48" s="207"/>
      <c r="AA48" s="207"/>
    </row>
    <row r="49" spans="2:27" ht="20.100000000000001" customHeight="1" x14ac:dyDescent="0.15">
      <c r="B49" s="204"/>
      <c r="C49" s="205"/>
      <c r="D49" s="71"/>
      <c r="E49" s="72"/>
      <c r="F49" s="104"/>
      <c r="G49" s="206" t="str">
        <f t="shared" si="0"/>
        <v/>
      </c>
      <c r="H49" s="206"/>
      <c r="I49" s="207"/>
      <c r="J49" s="207"/>
      <c r="K49" s="207"/>
      <c r="R49" s="204"/>
      <c r="S49" s="205"/>
      <c r="T49" s="171"/>
      <c r="U49" s="172"/>
      <c r="V49" s="173"/>
      <c r="W49" s="206"/>
      <c r="X49" s="206"/>
      <c r="Y49" s="208"/>
      <c r="Z49" s="207"/>
      <c r="AA49" s="207"/>
    </row>
    <row r="50" spans="2:27" ht="20.100000000000001" customHeight="1" x14ac:dyDescent="0.15">
      <c r="B50" s="204"/>
      <c r="C50" s="205"/>
      <c r="D50" s="71"/>
      <c r="E50" s="72"/>
      <c r="F50" s="104"/>
      <c r="G50" s="206" t="str">
        <f t="shared" si="0"/>
        <v/>
      </c>
      <c r="H50" s="206"/>
      <c r="I50" s="207"/>
      <c r="J50" s="207"/>
      <c r="K50" s="207"/>
      <c r="R50" s="204" t="s">
        <v>102</v>
      </c>
      <c r="S50" s="205"/>
      <c r="T50" s="171">
        <v>5</v>
      </c>
      <c r="U50" s="172" t="s">
        <v>103</v>
      </c>
      <c r="V50" s="173">
        <v>100</v>
      </c>
      <c r="W50" s="206">
        <v>500</v>
      </c>
      <c r="X50" s="206"/>
      <c r="Y50" s="208" t="s">
        <v>113</v>
      </c>
      <c r="Z50" s="207"/>
      <c r="AA50" s="207"/>
    </row>
    <row r="51" spans="2:27" ht="20.100000000000001" customHeight="1" x14ac:dyDescent="0.15">
      <c r="B51" s="204"/>
      <c r="C51" s="205"/>
      <c r="D51" s="71"/>
      <c r="E51" s="72"/>
      <c r="F51" s="104"/>
      <c r="G51" s="206" t="str">
        <f t="shared" si="0"/>
        <v/>
      </c>
      <c r="H51" s="206"/>
      <c r="I51" s="207"/>
      <c r="J51" s="207"/>
      <c r="K51" s="207"/>
      <c r="R51" s="204"/>
      <c r="S51" s="205"/>
      <c r="T51" s="71"/>
      <c r="U51" s="72"/>
      <c r="V51" s="104"/>
      <c r="W51" s="206" t="s">
        <v>114</v>
      </c>
      <c r="X51" s="206"/>
      <c r="Y51" s="207"/>
      <c r="Z51" s="207"/>
      <c r="AA51" s="207"/>
    </row>
    <row r="52" spans="2:27" ht="20.100000000000001" customHeight="1" x14ac:dyDescent="0.15">
      <c r="B52" s="204"/>
      <c r="C52" s="205"/>
      <c r="D52" s="71"/>
      <c r="E52" s="72"/>
      <c r="F52" s="104"/>
      <c r="G52" s="206" t="str">
        <f t="shared" si="0"/>
        <v/>
      </c>
      <c r="H52" s="206"/>
      <c r="I52" s="207"/>
      <c r="J52" s="207"/>
      <c r="K52" s="207"/>
      <c r="R52" s="204"/>
      <c r="S52" s="205"/>
      <c r="T52" s="71"/>
      <c r="U52" s="72"/>
      <c r="V52" s="104"/>
      <c r="W52" s="206" t="s">
        <v>114</v>
      </c>
      <c r="X52" s="206"/>
      <c r="Y52" s="207"/>
      <c r="Z52" s="207"/>
      <c r="AA52" s="207"/>
    </row>
    <row r="53" spans="2:27" ht="20.100000000000001" customHeight="1" x14ac:dyDescent="0.15">
      <c r="B53" s="204"/>
      <c r="C53" s="205"/>
      <c r="D53" s="71"/>
      <c r="E53" s="72"/>
      <c r="F53" s="104"/>
      <c r="G53" s="206" t="str">
        <f t="shared" si="0"/>
        <v/>
      </c>
      <c r="H53" s="206"/>
      <c r="I53" s="207"/>
      <c r="J53" s="207"/>
      <c r="K53" s="207"/>
      <c r="R53" s="204"/>
      <c r="S53" s="205"/>
      <c r="T53" s="71"/>
      <c r="U53" s="72"/>
      <c r="V53" s="104"/>
      <c r="W53" s="206" t="s">
        <v>114</v>
      </c>
      <c r="X53" s="206"/>
      <c r="Y53" s="207"/>
      <c r="Z53" s="207"/>
      <c r="AA53" s="207"/>
    </row>
    <row r="54" spans="2:27" ht="20.100000000000001" customHeight="1" x14ac:dyDescent="0.15">
      <c r="B54" s="204"/>
      <c r="C54" s="205"/>
      <c r="D54" s="71"/>
      <c r="E54" s="72"/>
      <c r="F54" s="104"/>
      <c r="G54" s="206" t="str">
        <f t="shared" si="0"/>
        <v/>
      </c>
      <c r="H54" s="206"/>
      <c r="I54" s="207"/>
      <c r="J54" s="207"/>
      <c r="K54" s="207"/>
      <c r="R54" s="204"/>
      <c r="S54" s="205"/>
      <c r="T54" s="71"/>
      <c r="U54" s="72"/>
      <c r="V54" s="104"/>
      <c r="W54" s="206" t="s">
        <v>114</v>
      </c>
      <c r="X54" s="206"/>
      <c r="Y54" s="207"/>
      <c r="Z54" s="207"/>
      <c r="AA54" s="207"/>
    </row>
    <row r="55" spans="2:27" ht="20.100000000000001" customHeight="1" x14ac:dyDescent="0.15">
      <c r="B55" s="204"/>
      <c r="C55" s="205"/>
      <c r="D55" s="71"/>
      <c r="E55" s="72"/>
      <c r="F55" s="104"/>
      <c r="G55" s="206" t="str">
        <f t="shared" si="0"/>
        <v/>
      </c>
      <c r="H55" s="206"/>
      <c r="I55" s="207"/>
      <c r="J55" s="207"/>
      <c r="K55" s="207"/>
    </row>
    <row r="56" spans="2:27" ht="20.100000000000001" customHeight="1" x14ac:dyDescent="0.15">
      <c r="B56" s="204"/>
      <c r="C56" s="205"/>
      <c r="D56" s="71"/>
      <c r="E56" s="72"/>
      <c r="F56" s="104"/>
      <c r="G56" s="206" t="str">
        <f t="shared" si="0"/>
        <v/>
      </c>
      <c r="H56" s="206"/>
      <c r="I56" s="207"/>
      <c r="J56" s="207"/>
      <c r="K56" s="207"/>
    </row>
    <row r="57" spans="2:27" ht="20.100000000000001" customHeight="1" x14ac:dyDescent="0.15">
      <c r="B57" s="204"/>
      <c r="C57" s="205"/>
      <c r="D57" s="71"/>
      <c r="E57" s="72"/>
      <c r="F57" s="104"/>
      <c r="G57" s="206" t="str">
        <f t="shared" si="0"/>
        <v/>
      </c>
      <c r="H57" s="206"/>
      <c r="I57" s="207"/>
      <c r="J57" s="207"/>
      <c r="K57" s="207"/>
    </row>
    <row r="58" spans="2:27" ht="20.100000000000001" customHeight="1" x14ac:dyDescent="0.15">
      <c r="B58" s="204"/>
      <c r="C58" s="205"/>
      <c r="D58" s="71"/>
      <c r="E58" s="72"/>
      <c r="F58" s="104"/>
      <c r="G58" s="206" t="str">
        <f t="shared" si="0"/>
        <v/>
      </c>
      <c r="H58" s="206"/>
      <c r="I58" s="207"/>
      <c r="J58" s="207"/>
      <c r="K58" s="207"/>
    </row>
    <row r="59" spans="2:27" ht="20.100000000000001" customHeight="1" x14ac:dyDescent="0.15">
      <c r="B59" s="204"/>
      <c r="C59" s="205"/>
      <c r="D59" s="71"/>
      <c r="E59" s="72"/>
      <c r="F59" s="104"/>
      <c r="G59" s="206" t="str">
        <f t="shared" si="0"/>
        <v/>
      </c>
      <c r="H59" s="206"/>
      <c r="I59" s="207"/>
      <c r="J59" s="207"/>
      <c r="K59" s="207"/>
    </row>
    <row r="60" spans="2:27" ht="20.100000000000001" customHeight="1" x14ac:dyDescent="0.15">
      <c r="B60" s="204"/>
      <c r="C60" s="205"/>
      <c r="D60" s="71"/>
      <c r="E60" s="72"/>
      <c r="F60" s="104"/>
      <c r="G60" s="206" t="str">
        <f t="shared" si="0"/>
        <v/>
      </c>
      <c r="H60" s="206"/>
      <c r="I60" s="207"/>
      <c r="J60" s="207"/>
      <c r="K60" s="207"/>
    </row>
    <row r="61" spans="2:27" ht="20.100000000000001" customHeight="1" x14ac:dyDescent="0.15">
      <c r="B61" s="204"/>
      <c r="C61" s="205"/>
      <c r="D61" s="71"/>
      <c r="E61" s="72"/>
      <c r="F61" s="104"/>
      <c r="G61" s="206" t="str">
        <f t="shared" si="0"/>
        <v/>
      </c>
      <c r="H61" s="206"/>
      <c r="I61" s="207"/>
      <c r="J61" s="207"/>
      <c r="K61" s="207"/>
    </row>
    <row r="62" spans="2:27" ht="20.100000000000001" customHeight="1" x14ac:dyDescent="0.15">
      <c r="B62" s="204"/>
      <c r="C62" s="205"/>
      <c r="D62" s="71"/>
      <c r="E62" s="72"/>
      <c r="F62" s="104"/>
      <c r="G62" s="206" t="str">
        <f t="shared" si="0"/>
        <v/>
      </c>
      <c r="H62" s="206"/>
      <c r="I62" s="207"/>
      <c r="J62" s="207"/>
      <c r="K62" s="207"/>
    </row>
    <row r="63" spans="2:27" ht="20.100000000000001" customHeight="1" x14ac:dyDescent="0.15">
      <c r="B63" s="204"/>
      <c r="C63" s="205"/>
      <c r="D63" s="71"/>
      <c r="E63" s="72"/>
      <c r="F63" s="104"/>
      <c r="G63" s="206" t="str">
        <f t="shared" si="0"/>
        <v/>
      </c>
      <c r="H63" s="206"/>
      <c r="I63" s="207"/>
      <c r="J63" s="207"/>
      <c r="K63" s="207"/>
    </row>
    <row r="64" spans="2:27" ht="20.100000000000001" customHeight="1" x14ac:dyDescent="0.15">
      <c r="B64" s="204"/>
      <c r="C64" s="205"/>
      <c r="D64" s="71"/>
      <c r="E64" s="72"/>
      <c r="F64" s="104"/>
      <c r="G64" s="206" t="str">
        <f t="shared" si="0"/>
        <v/>
      </c>
      <c r="H64" s="206"/>
      <c r="I64" s="207"/>
      <c r="J64" s="207"/>
      <c r="K64" s="207"/>
    </row>
    <row r="65" spans="2:11" ht="20.100000000000001" customHeight="1" x14ac:dyDescent="0.15">
      <c r="B65" s="204"/>
      <c r="C65" s="205"/>
      <c r="D65" s="71"/>
      <c r="E65" s="72"/>
      <c r="F65" s="104"/>
      <c r="G65" s="206" t="str">
        <f t="shared" si="0"/>
        <v/>
      </c>
      <c r="H65" s="206"/>
      <c r="I65" s="207"/>
      <c r="J65" s="207"/>
      <c r="K65" s="207"/>
    </row>
    <row r="66" spans="2:11" ht="20.100000000000001" customHeight="1" x14ac:dyDescent="0.15">
      <c r="B66" s="204"/>
      <c r="C66" s="205"/>
      <c r="D66" s="71"/>
      <c r="E66" s="72"/>
      <c r="F66" s="104"/>
      <c r="G66" s="206" t="str">
        <f t="shared" si="0"/>
        <v/>
      </c>
      <c r="H66" s="206"/>
      <c r="I66" s="207"/>
      <c r="J66" s="207"/>
      <c r="K66" s="207"/>
    </row>
    <row r="67" spans="2:11" ht="20.100000000000001" customHeight="1" x14ac:dyDescent="0.15">
      <c r="B67" s="204"/>
      <c r="C67" s="205"/>
      <c r="D67" s="71"/>
      <c r="E67" s="72"/>
      <c r="F67" s="104"/>
      <c r="G67" s="206" t="str">
        <f t="shared" si="0"/>
        <v/>
      </c>
      <c r="H67" s="206"/>
      <c r="I67" s="207"/>
      <c r="J67" s="207"/>
      <c r="K67" s="207"/>
    </row>
    <row r="68" spans="2:11" ht="20.100000000000001" customHeight="1" x14ac:dyDescent="0.15">
      <c r="B68" s="204"/>
      <c r="C68" s="205"/>
      <c r="D68" s="71"/>
      <c r="E68" s="72"/>
      <c r="F68" s="104"/>
      <c r="G68" s="206" t="str">
        <f t="shared" si="0"/>
        <v/>
      </c>
      <c r="H68" s="206"/>
      <c r="I68" s="207"/>
      <c r="J68" s="207"/>
      <c r="K68" s="207"/>
    </row>
    <row r="69" spans="2:11" ht="20.100000000000001" customHeight="1" x14ac:dyDescent="0.15">
      <c r="B69" s="204"/>
      <c r="C69" s="205"/>
      <c r="D69" s="71"/>
      <c r="E69" s="72"/>
      <c r="F69" s="104"/>
      <c r="G69" s="206" t="str">
        <f t="shared" si="0"/>
        <v/>
      </c>
      <c r="H69" s="206"/>
      <c r="I69" s="207"/>
      <c r="J69" s="207"/>
      <c r="K69" s="207"/>
    </row>
    <row r="70" spans="2:11" ht="20.100000000000001" customHeight="1" x14ac:dyDescent="0.15">
      <c r="B70" s="204"/>
      <c r="C70" s="205"/>
      <c r="D70" s="71"/>
      <c r="E70" s="72"/>
      <c r="F70" s="104"/>
      <c r="G70" s="206" t="str">
        <f t="shared" si="0"/>
        <v/>
      </c>
      <c r="H70" s="206"/>
      <c r="I70" s="207"/>
      <c r="J70" s="207"/>
      <c r="K70" s="207"/>
    </row>
    <row r="71" spans="2:11" ht="20.100000000000001" customHeight="1" x14ac:dyDescent="0.15">
      <c r="B71" s="204"/>
      <c r="C71" s="205"/>
      <c r="D71" s="71"/>
      <c r="E71" s="72"/>
      <c r="F71" s="104"/>
      <c r="G71" s="206" t="str">
        <f t="shared" si="0"/>
        <v/>
      </c>
      <c r="H71" s="206"/>
      <c r="I71" s="207"/>
      <c r="J71" s="207"/>
      <c r="K71" s="207"/>
    </row>
    <row r="72" spans="2:11" ht="20.100000000000001" customHeight="1" x14ac:dyDescent="0.15">
      <c r="B72" s="204"/>
      <c r="C72" s="205"/>
      <c r="D72" s="71"/>
      <c r="E72" s="72"/>
      <c r="F72" s="104"/>
      <c r="G72" s="206" t="str">
        <f t="shared" si="0"/>
        <v/>
      </c>
      <c r="H72" s="206"/>
      <c r="I72" s="207"/>
      <c r="J72" s="207"/>
      <c r="K72" s="207"/>
    </row>
    <row r="73" spans="2:11" ht="20.100000000000001" customHeight="1" x14ac:dyDescent="0.15">
      <c r="B73" s="204"/>
      <c r="C73" s="205"/>
      <c r="D73" s="71"/>
      <c r="E73" s="72"/>
      <c r="F73" s="104"/>
      <c r="G73" s="206" t="str">
        <f t="shared" si="0"/>
        <v/>
      </c>
      <c r="H73" s="206"/>
      <c r="I73" s="207"/>
      <c r="J73" s="207"/>
      <c r="K73" s="207"/>
    </row>
    <row r="74" spans="2:11" ht="20.100000000000001" customHeight="1" x14ac:dyDescent="0.15">
      <c r="B74" s="204"/>
      <c r="C74" s="205"/>
      <c r="D74" s="71"/>
      <c r="E74" s="72"/>
      <c r="F74" s="104"/>
      <c r="G74" s="206" t="str">
        <f t="shared" si="0"/>
        <v/>
      </c>
      <c r="H74" s="206"/>
      <c r="I74" s="207"/>
      <c r="J74" s="207"/>
      <c r="K74" s="207"/>
    </row>
    <row r="75" spans="2:11" ht="20.100000000000001" customHeight="1" x14ac:dyDescent="0.15">
      <c r="B75" s="204"/>
      <c r="C75" s="205"/>
      <c r="D75" s="71"/>
      <c r="E75" s="72"/>
      <c r="F75" s="104"/>
      <c r="G75" s="206" t="str">
        <f t="shared" si="0"/>
        <v/>
      </c>
      <c r="H75" s="206"/>
      <c r="I75" s="207"/>
      <c r="J75" s="207"/>
      <c r="K75" s="207"/>
    </row>
    <row r="76" spans="2:11" ht="20.100000000000001" customHeight="1" x14ac:dyDescent="0.15">
      <c r="B76" s="204"/>
      <c r="C76" s="205"/>
      <c r="D76" s="71"/>
      <c r="E76" s="72"/>
      <c r="F76" s="104"/>
      <c r="G76" s="206" t="str">
        <f t="shared" si="0"/>
        <v/>
      </c>
      <c r="H76" s="206"/>
      <c r="I76" s="207"/>
      <c r="J76" s="207"/>
      <c r="K76" s="207"/>
    </row>
    <row r="77" spans="2:11" ht="20.100000000000001" customHeight="1" x14ac:dyDescent="0.15">
      <c r="B77" s="204"/>
      <c r="C77" s="205"/>
      <c r="D77" s="71"/>
      <c r="E77" s="72"/>
      <c r="F77" s="104"/>
      <c r="G77" s="206" t="str">
        <f t="shared" si="0"/>
        <v/>
      </c>
      <c r="H77" s="206"/>
      <c r="I77" s="207"/>
      <c r="J77" s="207"/>
      <c r="K77" s="207"/>
    </row>
    <row r="78" spans="2:11" ht="20.100000000000001" customHeight="1" x14ac:dyDescent="0.15">
      <c r="B78" s="204"/>
      <c r="C78" s="205"/>
      <c r="D78" s="71"/>
      <c r="E78" s="72"/>
      <c r="F78" s="104"/>
      <c r="G78" s="206" t="str">
        <f t="shared" si="0"/>
        <v/>
      </c>
      <c r="H78" s="206"/>
      <c r="I78" s="207"/>
      <c r="J78" s="207"/>
      <c r="K78" s="207"/>
    </row>
    <row r="79" spans="2:11" ht="20.100000000000001" customHeight="1" x14ac:dyDescent="0.15">
      <c r="B79" s="204"/>
      <c r="C79" s="205"/>
      <c r="D79" s="71"/>
      <c r="E79" s="72"/>
      <c r="F79" s="104"/>
      <c r="G79" s="206" t="str">
        <f t="shared" si="0"/>
        <v/>
      </c>
      <c r="H79" s="206"/>
      <c r="I79" s="207"/>
      <c r="J79" s="207"/>
      <c r="K79" s="207"/>
    </row>
    <row r="80" spans="2:11" ht="20.100000000000001" customHeight="1" x14ac:dyDescent="0.15">
      <c r="B80" s="204"/>
      <c r="C80" s="205"/>
      <c r="D80" s="71"/>
      <c r="E80" s="72"/>
      <c r="F80" s="104"/>
      <c r="G80" s="206" t="str">
        <f t="shared" si="0"/>
        <v/>
      </c>
      <c r="H80" s="206"/>
      <c r="I80" s="207"/>
      <c r="J80" s="207"/>
      <c r="K80" s="207"/>
    </row>
    <row r="81" spans="2:11" ht="20.100000000000001" customHeight="1" x14ac:dyDescent="0.15">
      <c r="B81" s="204"/>
      <c r="C81" s="205"/>
      <c r="D81" s="71"/>
      <c r="E81" s="72"/>
      <c r="F81" s="104"/>
      <c r="G81" s="206" t="str">
        <f t="shared" ref="G81:G87" si="1">IF(F81="","",ROUND(F81*D81,0))</f>
        <v/>
      </c>
      <c r="H81" s="206"/>
      <c r="I81" s="207"/>
      <c r="J81" s="207"/>
      <c r="K81" s="207"/>
    </row>
    <row r="82" spans="2:11" ht="20.100000000000001" customHeight="1" x14ac:dyDescent="0.15">
      <c r="B82" s="204"/>
      <c r="C82" s="205"/>
      <c r="D82" s="71"/>
      <c r="E82" s="72"/>
      <c r="F82" s="104"/>
      <c r="G82" s="206" t="str">
        <f t="shared" si="1"/>
        <v/>
      </c>
      <c r="H82" s="206"/>
      <c r="I82" s="207"/>
      <c r="J82" s="207"/>
      <c r="K82" s="207"/>
    </row>
    <row r="83" spans="2:11" ht="20.100000000000001" customHeight="1" x14ac:dyDescent="0.15">
      <c r="B83" s="204"/>
      <c r="C83" s="205"/>
      <c r="D83" s="71"/>
      <c r="E83" s="72"/>
      <c r="F83" s="104"/>
      <c r="G83" s="206" t="str">
        <f t="shared" si="1"/>
        <v/>
      </c>
      <c r="H83" s="206"/>
      <c r="I83" s="207"/>
      <c r="J83" s="207"/>
      <c r="K83" s="207"/>
    </row>
    <row r="84" spans="2:11" ht="20.100000000000001" customHeight="1" x14ac:dyDescent="0.15">
      <c r="B84" s="204"/>
      <c r="C84" s="205"/>
      <c r="D84" s="71"/>
      <c r="E84" s="72"/>
      <c r="F84" s="104"/>
      <c r="G84" s="206" t="str">
        <f t="shared" si="1"/>
        <v/>
      </c>
      <c r="H84" s="206"/>
      <c r="I84" s="207"/>
      <c r="J84" s="207"/>
      <c r="K84" s="207"/>
    </row>
    <row r="85" spans="2:11" ht="20.100000000000001" customHeight="1" x14ac:dyDescent="0.15">
      <c r="B85" s="204"/>
      <c r="C85" s="205"/>
      <c r="D85" s="71"/>
      <c r="E85" s="72"/>
      <c r="F85" s="104"/>
      <c r="G85" s="206" t="str">
        <f t="shared" si="1"/>
        <v/>
      </c>
      <c r="H85" s="206"/>
      <c r="I85" s="207"/>
      <c r="J85" s="207"/>
      <c r="K85" s="207"/>
    </row>
    <row r="86" spans="2:11" ht="20.100000000000001" customHeight="1" x14ac:dyDescent="0.15">
      <c r="B86" s="204"/>
      <c r="C86" s="205"/>
      <c r="D86" s="71"/>
      <c r="E86" s="72"/>
      <c r="F86" s="104"/>
      <c r="G86" s="206" t="str">
        <f t="shared" si="1"/>
        <v/>
      </c>
      <c r="H86" s="206"/>
      <c r="I86" s="207"/>
      <c r="J86" s="207"/>
      <c r="K86" s="207"/>
    </row>
    <row r="87" spans="2:11" ht="20.100000000000001" customHeight="1" x14ac:dyDescent="0.15">
      <c r="B87" s="204"/>
      <c r="C87" s="205"/>
      <c r="D87" s="71"/>
      <c r="E87" s="72"/>
      <c r="F87" s="104"/>
      <c r="G87" s="206" t="str">
        <f t="shared" si="1"/>
        <v/>
      </c>
      <c r="H87" s="206"/>
      <c r="I87" s="207"/>
      <c r="J87" s="207"/>
      <c r="K87" s="207"/>
    </row>
    <row r="88" spans="2:11" ht="20.100000000000001" customHeight="1" x14ac:dyDescent="0.15">
      <c r="B88" s="204"/>
      <c r="C88" s="205"/>
      <c r="D88" s="71"/>
      <c r="E88" s="72"/>
      <c r="F88" s="104"/>
      <c r="G88" s="206" t="str">
        <f t="shared" ref="G88:G91" si="2">IF(F88="","",ROUND(F88*D88,0))</f>
        <v/>
      </c>
      <c r="H88" s="206"/>
      <c r="I88" s="207"/>
      <c r="J88" s="207"/>
      <c r="K88" s="207"/>
    </row>
    <row r="89" spans="2:11" ht="20.100000000000001" customHeight="1" x14ac:dyDescent="0.15">
      <c r="B89" s="204"/>
      <c r="C89" s="205"/>
      <c r="D89" s="71"/>
      <c r="E89" s="72"/>
      <c r="F89" s="104"/>
      <c r="G89" s="206" t="str">
        <f t="shared" si="2"/>
        <v/>
      </c>
      <c r="H89" s="206"/>
      <c r="I89" s="207"/>
      <c r="J89" s="207"/>
      <c r="K89" s="207"/>
    </row>
    <row r="90" spans="2:11" ht="20.100000000000001" customHeight="1" x14ac:dyDescent="0.15">
      <c r="B90" s="204"/>
      <c r="C90" s="205"/>
      <c r="D90" s="71"/>
      <c r="E90" s="72"/>
      <c r="F90" s="104"/>
      <c r="G90" s="206" t="str">
        <f t="shared" si="2"/>
        <v/>
      </c>
      <c r="H90" s="206"/>
      <c r="I90" s="207"/>
      <c r="J90" s="207"/>
      <c r="K90" s="207"/>
    </row>
    <row r="91" spans="2:11" ht="20.100000000000001" customHeight="1" x14ac:dyDescent="0.15">
      <c r="B91" s="204"/>
      <c r="C91" s="205"/>
      <c r="D91" s="71"/>
      <c r="E91" s="72"/>
      <c r="F91" s="104"/>
      <c r="G91" s="206" t="str">
        <f t="shared" si="2"/>
        <v/>
      </c>
      <c r="H91" s="206"/>
      <c r="I91" s="207"/>
      <c r="J91" s="207"/>
      <c r="K91" s="207"/>
    </row>
    <row r="92" spans="2:11" ht="20.100000000000001" customHeight="1" x14ac:dyDescent="0.15">
      <c r="B92" s="204"/>
      <c r="C92" s="205"/>
      <c r="D92" s="71"/>
      <c r="E92" s="72"/>
      <c r="F92" s="104"/>
      <c r="G92" s="206" t="str">
        <f t="shared" si="0"/>
        <v/>
      </c>
      <c r="H92" s="206"/>
      <c r="I92" s="207"/>
      <c r="J92" s="207"/>
      <c r="K92" s="207"/>
    </row>
    <row r="93" spans="2:11" ht="20.100000000000001" customHeight="1" x14ac:dyDescent="0.15">
      <c r="B93" s="204"/>
      <c r="C93" s="205"/>
      <c r="D93" s="71"/>
      <c r="E93" s="72"/>
      <c r="F93" s="104"/>
      <c r="G93" s="206" t="str">
        <f t="shared" si="0"/>
        <v/>
      </c>
      <c r="H93" s="206"/>
      <c r="I93" s="207"/>
      <c r="J93" s="207"/>
      <c r="K93" s="207"/>
    </row>
    <row r="94" spans="2:11" ht="20.100000000000001" customHeight="1" x14ac:dyDescent="0.15">
      <c r="B94" s="204"/>
      <c r="C94" s="205"/>
      <c r="D94" s="71"/>
      <c r="E94" s="72"/>
      <c r="F94" s="104"/>
      <c r="G94" s="206" t="str">
        <f t="shared" si="0"/>
        <v/>
      </c>
      <c r="H94" s="206"/>
      <c r="I94" s="207"/>
      <c r="J94" s="207"/>
      <c r="K94" s="207"/>
    </row>
    <row r="95" spans="2:11" ht="20.100000000000001" customHeight="1" x14ac:dyDescent="0.15">
      <c r="B95" s="204"/>
      <c r="C95" s="205"/>
      <c r="D95" s="71"/>
      <c r="E95" s="72"/>
      <c r="F95" s="104"/>
      <c r="G95" s="206" t="str">
        <f t="shared" si="0"/>
        <v/>
      </c>
      <c r="H95" s="206"/>
      <c r="I95" s="207"/>
      <c r="J95" s="207"/>
      <c r="K95" s="207"/>
    </row>
    <row r="96" spans="2:11" ht="20.100000000000001" customHeight="1" x14ac:dyDescent="0.15">
      <c r="B96" s="204"/>
      <c r="C96" s="205"/>
      <c r="D96" s="71"/>
      <c r="E96" s="72"/>
      <c r="F96" s="104"/>
      <c r="G96" s="206" t="str">
        <f t="shared" si="0"/>
        <v/>
      </c>
      <c r="H96" s="206"/>
      <c r="I96" s="207"/>
      <c r="J96" s="207"/>
      <c r="K96" s="207"/>
    </row>
    <row r="97" spans="2:11" ht="20.100000000000001" customHeight="1" x14ac:dyDescent="0.15">
      <c r="B97" s="204"/>
      <c r="C97" s="205"/>
      <c r="D97" s="71"/>
      <c r="E97" s="72"/>
      <c r="F97" s="104"/>
      <c r="G97" s="206" t="str">
        <f t="shared" si="0"/>
        <v/>
      </c>
      <c r="H97" s="206"/>
      <c r="I97" s="207"/>
      <c r="J97" s="207"/>
      <c r="K97" s="207"/>
    </row>
    <row r="98" spans="2:11" ht="20.100000000000001" customHeight="1" x14ac:dyDescent="0.15">
      <c r="B98" s="204"/>
      <c r="C98" s="205"/>
      <c r="D98" s="71"/>
      <c r="E98" s="72"/>
      <c r="F98" s="104"/>
      <c r="G98" s="206" t="str">
        <f t="shared" si="0"/>
        <v/>
      </c>
      <c r="H98" s="206"/>
      <c r="I98" s="207"/>
      <c r="J98" s="207"/>
      <c r="K98" s="207"/>
    </row>
    <row r="99" spans="2:11" ht="20.100000000000001" customHeight="1" x14ac:dyDescent="0.15">
      <c r="B99" s="204"/>
      <c r="C99" s="205"/>
      <c r="D99" s="71"/>
      <c r="E99" s="72"/>
      <c r="F99" s="104"/>
      <c r="G99" s="206" t="str">
        <f t="shared" ref="G99:G105" si="3">IF(F99="","",ROUND(F99*D99,0))</f>
        <v/>
      </c>
      <c r="H99" s="206"/>
      <c r="I99" s="207"/>
      <c r="J99" s="207"/>
      <c r="K99" s="207"/>
    </row>
    <row r="100" spans="2:11" ht="20.100000000000001" customHeight="1" x14ac:dyDescent="0.15">
      <c r="B100" s="204"/>
      <c r="C100" s="205"/>
      <c r="D100" s="71"/>
      <c r="E100" s="72"/>
      <c r="F100" s="104"/>
      <c r="G100" s="206" t="str">
        <f t="shared" si="3"/>
        <v/>
      </c>
      <c r="H100" s="206"/>
      <c r="I100" s="207"/>
      <c r="J100" s="207"/>
      <c r="K100" s="207"/>
    </row>
    <row r="101" spans="2:11" ht="20.100000000000001" customHeight="1" x14ac:dyDescent="0.15">
      <c r="B101" s="204"/>
      <c r="C101" s="205"/>
      <c r="D101" s="71"/>
      <c r="E101" s="72"/>
      <c r="F101" s="104"/>
      <c r="G101" s="206" t="str">
        <f t="shared" si="3"/>
        <v/>
      </c>
      <c r="H101" s="206"/>
      <c r="I101" s="207"/>
      <c r="J101" s="207"/>
      <c r="K101" s="207"/>
    </row>
    <row r="102" spans="2:11" ht="20.100000000000001" customHeight="1" x14ac:dyDescent="0.15">
      <c r="B102" s="204"/>
      <c r="C102" s="205"/>
      <c r="D102" s="71"/>
      <c r="E102" s="72"/>
      <c r="F102" s="104"/>
      <c r="G102" s="206" t="str">
        <f t="shared" si="3"/>
        <v/>
      </c>
      <c r="H102" s="206"/>
      <c r="I102" s="207"/>
      <c r="J102" s="207"/>
      <c r="K102" s="207"/>
    </row>
    <row r="103" spans="2:11" ht="20.100000000000001" customHeight="1" x14ac:dyDescent="0.15">
      <c r="B103" s="204"/>
      <c r="C103" s="205"/>
      <c r="D103" s="71"/>
      <c r="E103" s="72"/>
      <c r="F103" s="104"/>
      <c r="G103" s="206" t="str">
        <f t="shared" si="3"/>
        <v/>
      </c>
      <c r="H103" s="206"/>
      <c r="I103" s="207"/>
      <c r="J103" s="207"/>
      <c r="K103" s="207"/>
    </row>
    <row r="104" spans="2:11" ht="20.100000000000001" customHeight="1" x14ac:dyDescent="0.15">
      <c r="B104" s="204"/>
      <c r="C104" s="205"/>
      <c r="D104" s="71"/>
      <c r="E104" s="72"/>
      <c r="F104" s="104"/>
      <c r="G104" s="206" t="str">
        <f t="shared" si="3"/>
        <v/>
      </c>
      <c r="H104" s="206"/>
      <c r="I104" s="207"/>
      <c r="J104" s="207"/>
      <c r="K104" s="207"/>
    </row>
    <row r="105" spans="2:11" ht="20.100000000000001" customHeight="1" x14ac:dyDescent="0.15">
      <c r="B105" s="204"/>
      <c r="C105" s="205"/>
      <c r="D105" s="71"/>
      <c r="E105" s="72"/>
      <c r="F105" s="104"/>
      <c r="G105" s="206" t="str">
        <f t="shared" si="3"/>
        <v/>
      </c>
      <c r="H105" s="206"/>
      <c r="I105" s="207"/>
      <c r="J105" s="207"/>
      <c r="K105" s="207"/>
    </row>
    <row r="106" spans="2:11" ht="20.100000000000001" customHeight="1" x14ac:dyDescent="0.15">
      <c r="B106" s="204"/>
      <c r="C106" s="205"/>
      <c r="D106" s="71"/>
      <c r="E106" s="72"/>
      <c r="F106" s="104"/>
      <c r="G106" s="206" t="str">
        <f t="shared" ref="G106" si="4">IF(F106="","",ROUND(F106*D106,0))</f>
        <v/>
      </c>
      <c r="H106" s="206"/>
      <c r="I106" s="207"/>
      <c r="J106" s="207"/>
      <c r="K106" s="207"/>
    </row>
  </sheetData>
  <sheetProtection sheet="1" objects="1" scenarios="1"/>
  <mergeCells count="305">
    <mergeCell ref="B106:C106"/>
    <mergeCell ref="G106:H106"/>
    <mergeCell ref="I106:K106"/>
    <mergeCell ref="B103:C103"/>
    <mergeCell ref="G103:H103"/>
    <mergeCell ref="I103:K103"/>
    <mergeCell ref="B104:C104"/>
    <mergeCell ref="G104:H104"/>
    <mergeCell ref="I104:K104"/>
    <mergeCell ref="B105:C105"/>
    <mergeCell ref="G105:H105"/>
    <mergeCell ref="I105:K105"/>
    <mergeCell ref="B87:C87"/>
    <mergeCell ref="G87:H87"/>
    <mergeCell ref="I87:K87"/>
    <mergeCell ref="B95:C95"/>
    <mergeCell ref="G95:H95"/>
    <mergeCell ref="I95:K95"/>
    <mergeCell ref="B96:C96"/>
    <mergeCell ref="G96:H96"/>
    <mergeCell ref="I96:K96"/>
    <mergeCell ref="B88:C88"/>
    <mergeCell ref="G88:H88"/>
    <mergeCell ref="I88:K88"/>
    <mergeCell ref="B89:C89"/>
    <mergeCell ref="G89:H89"/>
    <mergeCell ref="I89:K89"/>
    <mergeCell ref="B90:C90"/>
    <mergeCell ref="G90:H90"/>
    <mergeCell ref="I90:K90"/>
    <mergeCell ref="B91:C91"/>
    <mergeCell ref="G91:H91"/>
    <mergeCell ref="I91:K91"/>
    <mergeCell ref="B92:C92"/>
    <mergeCell ref="G92:H92"/>
    <mergeCell ref="I92:K92"/>
    <mergeCell ref="B97:C97"/>
    <mergeCell ref="G97:H97"/>
    <mergeCell ref="I97:K97"/>
    <mergeCell ref="B98:C98"/>
    <mergeCell ref="G98:H98"/>
    <mergeCell ref="I98:K98"/>
    <mergeCell ref="B99:C99"/>
    <mergeCell ref="G99:H99"/>
    <mergeCell ref="I99:K99"/>
    <mergeCell ref="B84:C84"/>
    <mergeCell ref="G84:H84"/>
    <mergeCell ref="I84:K84"/>
    <mergeCell ref="B85:C85"/>
    <mergeCell ref="G85:H85"/>
    <mergeCell ref="I85:K85"/>
    <mergeCell ref="B86:C86"/>
    <mergeCell ref="G86:H86"/>
    <mergeCell ref="I86:K86"/>
    <mergeCell ref="B100:C100"/>
    <mergeCell ref="G100:H100"/>
    <mergeCell ref="I100:K100"/>
    <mergeCell ref="B101:C101"/>
    <mergeCell ref="G101:H101"/>
    <mergeCell ref="I101:K101"/>
    <mergeCell ref="B102:C102"/>
    <mergeCell ref="G102:H102"/>
    <mergeCell ref="I102:K102"/>
    <mergeCell ref="B93:C93"/>
    <mergeCell ref="G93:H93"/>
    <mergeCell ref="I93:K93"/>
    <mergeCell ref="B94:C94"/>
    <mergeCell ref="G94:H94"/>
    <mergeCell ref="I94:K94"/>
    <mergeCell ref="B78:C78"/>
    <mergeCell ref="G78:H78"/>
    <mergeCell ref="I78:K78"/>
    <mergeCell ref="B79:C79"/>
    <mergeCell ref="G79:H79"/>
    <mergeCell ref="I79:K79"/>
    <mergeCell ref="B80:C80"/>
    <mergeCell ref="G80:H80"/>
    <mergeCell ref="I80:K80"/>
    <mergeCell ref="B81:C81"/>
    <mergeCell ref="G81:H81"/>
    <mergeCell ref="I81:K81"/>
    <mergeCell ref="B82:C82"/>
    <mergeCell ref="G82:H82"/>
    <mergeCell ref="I82:K82"/>
    <mergeCell ref="B83:C83"/>
    <mergeCell ref="G83:H83"/>
    <mergeCell ref="I83:K83"/>
    <mergeCell ref="A1:J1"/>
    <mergeCell ref="G20:J20"/>
    <mergeCell ref="B27:C27"/>
    <mergeCell ref="G27:I27"/>
    <mergeCell ref="B3:C3"/>
    <mergeCell ref="B4:C4"/>
    <mergeCell ref="B5:C5"/>
    <mergeCell ref="B6:C6"/>
    <mergeCell ref="D21:E21"/>
    <mergeCell ref="D27:E27"/>
    <mergeCell ref="B14:F14"/>
    <mergeCell ref="G33:H33"/>
    <mergeCell ref="I33:K33"/>
    <mergeCell ref="E4:J7"/>
    <mergeCell ref="B34:C34"/>
    <mergeCell ref="G34:H34"/>
    <mergeCell ref="I34:K34"/>
    <mergeCell ref="B33:C33"/>
    <mergeCell ref="D22:E22"/>
    <mergeCell ref="D23:E23"/>
    <mergeCell ref="D24:E24"/>
    <mergeCell ref="D25:E25"/>
    <mergeCell ref="D26:E26"/>
    <mergeCell ref="B8:C8"/>
    <mergeCell ref="H29:I29"/>
    <mergeCell ref="B37:C37"/>
    <mergeCell ref="G37:H37"/>
    <mergeCell ref="I37:K37"/>
    <mergeCell ref="B38:C38"/>
    <mergeCell ref="G38:H38"/>
    <mergeCell ref="I38:K38"/>
    <mergeCell ref="B35:C35"/>
    <mergeCell ref="G35:H35"/>
    <mergeCell ref="I35:K35"/>
    <mergeCell ref="B36:C36"/>
    <mergeCell ref="G36:H36"/>
    <mergeCell ref="I36:K36"/>
    <mergeCell ref="B41:C41"/>
    <mergeCell ref="G41:H41"/>
    <mergeCell ref="I41:K41"/>
    <mergeCell ref="B42:C42"/>
    <mergeCell ref="G42:H42"/>
    <mergeCell ref="I42:K42"/>
    <mergeCell ref="B39:C39"/>
    <mergeCell ref="G39:H39"/>
    <mergeCell ref="I39:K39"/>
    <mergeCell ref="B40:C40"/>
    <mergeCell ref="G40:H40"/>
    <mergeCell ref="I40:K40"/>
    <mergeCell ref="B45:C45"/>
    <mergeCell ref="G45:H45"/>
    <mergeCell ref="I45:K45"/>
    <mergeCell ref="B46:C46"/>
    <mergeCell ref="G46:H46"/>
    <mergeCell ref="I46:K46"/>
    <mergeCell ref="B43:C43"/>
    <mergeCell ref="G43:H43"/>
    <mergeCell ref="I43:K43"/>
    <mergeCell ref="B44:C44"/>
    <mergeCell ref="G44:H44"/>
    <mergeCell ref="I44:K44"/>
    <mergeCell ref="B49:C49"/>
    <mergeCell ref="G49:H49"/>
    <mergeCell ref="I49:K49"/>
    <mergeCell ref="B50:C50"/>
    <mergeCell ref="G50:H50"/>
    <mergeCell ref="I50:K50"/>
    <mergeCell ref="B47:C47"/>
    <mergeCell ref="G47:H47"/>
    <mergeCell ref="I47:K47"/>
    <mergeCell ref="B48:C48"/>
    <mergeCell ref="G48:H48"/>
    <mergeCell ref="I48:K48"/>
    <mergeCell ref="B53:C53"/>
    <mergeCell ref="G53:H53"/>
    <mergeCell ref="I53:K53"/>
    <mergeCell ref="B54:C54"/>
    <mergeCell ref="G54:H54"/>
    <mergeCell ref="I54:K54"/>
    <mergeCell ref="B51:C51"/>
    <mergeCell ref="G51:H51"/>
    <mergeCell ref="I51:K51"/>
    <mergeCell ref="B52:C52"/>
    <mergeCell ref="G52:H52"/>
    <mergeCell ref="I52:K52"/>
    <mergeCell ref="B57:C57"/>
    <mergeCell ref="G57:H57"/>
    <mergeCell ref="I57:K57"/>
    <mergeCell ref="B58:C58"/>
    <mergeCell ref="G58:H58"/>
    <mergeCell ref="I58:K58"/>
    <mergeCell ref="B55:C55"/>
    <mergeCell ref="G55:H55"/>
    <mergeCell ref="I55:K55"/>
    <mergeCell ref="B56:C56"/>
    <mergeCell ref="G56:H56"/>
    <mergeCell ref="I56:K56"/>
    <mergeCell ref="B61:C61"/>
    <mergeCell ref="G61:H61"/>
    <mergeCell ref="I61:K61"/>
    <mergeCell ref="B62:C62"/>
    <mergeCell ref="G62:H62"/>
    <mergeCell ref="I62:K62"/>
    <mergeCell ref="B59:C59"/>
    <mergeCell ref="G59:H59"/>
    <mergeCell ref="I59:K59"/>
    <mergeCell ref="B60:C60"/>
    <mergeCell ref="G60:H60"/>
    <mergeCell ref="I60:K60"/>
    <mergeCell ref="B65:C65"/>
    <mergeCell ref="G65:H65"/>
    <mergeCell ref="I65:K65"/>
    <mergeCell ref="B66:C66"/>
    <mergeCell ref="G66:H66"/>
    <mergeCell ref="I66:K66"/>
    <mergeCell ref="B63:C63"/>
    <mergeCell ref="G63:H63"/>
    <mergeCell ref="I63:K63"/>
    <mergeCell ref="B64:C64"/>
    <mergeCell ref="G64:H64"/>
    <mergeCell ref="I64:K64"/>
    <mergeCell ref="B69:C69"/>
    <mergeCell ref="G69:H69"/>
    <mergeCell ref="I69:K69"/>
    <mergeCell ref="B70:C70"/>
    <mergeCell ref="G70:H70"/>
    <mergeCell ref="I70:K70"/>
    <mergeCell ref="B67:C67"/>
    <mergeCell ref="G67:H67"/>
    <mergeCell ref="I67:K67"/>
    <mergeCell ref="B68:C68"/>
    <mergeCell ref="G68:H68"/>
    <mergeCell ref="I68:K68"/>
    <mergeCell ref="B73:C73"/>
    <mergeCell ref="G73:H73"/>
    <mergeCell ref="I73:K73"/>
    <mergeCell ref="B74:C74"/>
    <mergeCell ref="G74:H74"/>
    <mergeCell ref="I74:K74"/>
    <mergeCell ref="B71:C71"/>
    <mergeCell ref="G71:H71"/>
    <mergeCell ref="I71:K71"/>
    <mergeCell ref="B72:C72"/>
    <mergeCell ref="G72:H72"/>
    <mergeCell ref="I72:K72"/>
    <mergeCell ref="B77:C77"/>
    <mergeCell ref="G77:H77"/>
    <mergeCell ref="I77:K77"/>
    <mergeCell ref="B75:C75"/>
    <mergeCell ref="G75:H75"/>
    <mergeCell ref="I75:K75"/>
    <mergeCell ref="B76:C76"/>
    <mergeCell ref="G76:H76"/>
    <mergeCell ref="I76:K76"/>
    <mergeCell ref="Q1:Z1"/>
    <mergeCell ref="R3:S3"/>
    <mergeCell ref="R4:S4"/>
    <mergeCell ref="U4:Z9"/>
    <mergeCell ref="R5:S5"/>
    <mergeCell ref="R6:S6"/>
    <mergeCell ref="R8:S8"/>
    <mergeCell ref="R14:V14"/>
    <mergeCell ref="W20:Z20"/>
    <mergeCell ref="T21:U21"/>
    <mergeCell ref="T22:U22"/>
    <mergeCell ref="T23:U23"/>
    <mergeCell ref="T24:U24"/>
    <mergeCell ref="T25:U25"/>
    <mergeCell ref="T26:U26"/>
    <mergeCell ref="R27:S27"/>
    <mergeCell ref="T27:U27"/>
    <mergeCell ref="W27:Y27"/>
    <mergeCell ref="W31:Z31"/>
    <mergeCell ref="T32:U32"/>
    <mergeCell ref="T33:U33"/>
    <mergeCell ref="T34:U34"/>
    <mergeCell ref="T35:U35"/>
    <mergeCell ref="T36:U36"/>
    <mergeCell ref="T37:U37"/>
    <mergeCell ref="R38:S38"/>
    <mergeCell ref="T38:U38"/>
    <mergeCell ref="W38:Y38"/>
    <mergeCell ref="R43:S43"/>
    <mergeCell ref="W43:X43"/>
    <mergeCell ref="Y43:AA43"/>
    <mergeCell ref="R44:S44"/>
    <mergeCell ref="W44:X44"/>
    <mergeCell ref="Y44:AA44"/>
    <mergeCell ref="R45:S45"/>
    <mergeCell ref="W45:X45"/>
    <mergeCell ref="Y45:AA45"/>
    <mergeCell ref="R46:S46"/>
    <mergeCell ref="W46:X46"/>
    <mergeCell ref="Y46:AA46"/>
    <mergeCell ref="R47:S47"/>
    <mergeCell ref="W47:X47"/>
    <mergeCell ref="Y47:AA47"/>
    <mergeCell ref="R48:S48"/>
    <mergeCell ref="W48:X48"/>
    <mergeCell ref="Y48:AA48"/>
    <mergeCell ref="R49:S49"/>
    <mergeCell ref="W49:X49"/>
    <mergeCell ref="Y49:AA49"/>
    <mergeCell ref="R50:S50"/>
    <mergeCell ref="W50:X50"/>
    <mergeCell ref="Y50:AA50"/>
    <mergeCell ref="R51:S51"/>
    <mergeCell ref="W51:X51"/>
    <mergeCell ref="Y51:AA51"/>
    <mergeCell ref="R52:S52"/>
    <mergeCell ref="W52:X52"/>
    <mergeCell ref="Y52:AA52"/>
    <mergeCell ref="R53:S53"/>
    <mergeCell ref="W53:X53"/>
    <mergeCell ref="Y53:AA53"/>
    <mergeCell ref="R54:S54"/>
    <mergeCell ref="W54:X54"/>
    <mergeCell ref="Y54:AA54"/>
  </mergeCells>
  <phoneticPr fontId="1"/>
  <dataValidations count="1">
    <dataValidation type="list" allowBlank="1" showInputMessage="1" showErrorMessage="1" sqref="L22:L26 AB22:AB26 AB33:AB37" xr:uid="{00000000-0002-0000-0000-000000000000}">
      <formula1>"10%,8%,非課税"</formula1>
    </dataValidation>
  </dataValidations>
  <pageMargins left="0.31496062992125984" right="0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5"/>
  <sheetViews>
    <sheetView showGridLines="0" zoomScale="70" zoomScaleNormal="70" zoomScaleSheetLayoutView="100" workbookViewId="0"/>
  </sheetViews>
  <sheetFormatPr defaultRowHeight="13.5" x14ac:dyDescent="0.15"/>
  <cols>
    <col min="1" max="1" width="15" customWidth="1"/>
    <col min="2" max="2" width="5.75" customWidth="1"/>
    <col min="3" max="3" width="23.5" customWidth="1"/>
    <col min="4" max="4" width="3.75" customWidth="1"/>
    <col min="5" max="6" width="3.625" customWidth="1"/>
    <col min="7" max="7" width="10.625" customWidth="1"/>
    <col min="8" max="8" width="14.875" customWidth="1"/>
    <col min="9" max="9" width="10.25" customWidth="1"/>
    <col min="10" max="10" width="5.5" customWidth="1"/>
    <col min="12" max="12" width="6.5" customWidth="1"/>
    <col min="13" max="13" width="15.125" customWidth="1"/>
    <col min="14" max="14" width="15.875" customWidth="1"/>
    <col min="15" max="15" width="2.75" customWidth="1"/>
    <col min="16" max="16" width="14.375" customWidth="1"/>
    <col min="17" max="17" width="5.75" customWidth="1"/>
    <col min="18" max="18" width="23.5" customWidth="1"/>
    <col min="19" max="19" width="3.75" customWidth="1"/>
    <col min="20" max="21" width="3.625" customWidth="1"/>
    <col min="22" max="22" width="10.5" customWidth="1"/>
    <col min="23" max="23" width="15.375" customWidth="1"/>
    <col min="24" max="24" width="9.75" customWidth="1"/>
    <col min="25" max="25" width="5.5" customWidth="1"/>
    <col min="26" max="26" width="9.375" customWidth="1"/>
    <col min="27" max="27" width="7" customWidth="1"/>
    <col min="28" max="28" width="15.75" customWidth="1"/>
    <col min="29" max="29" width="16.125" customWidth="1"/>
  </cols>
  <sheetData>
    <row r="1" spans="1:29" ht="12.75" customHeight="1" x14ac:dyDescent="0.15">
      <c r="M1" s="345" t="str">
        <f>IF(請求書入力!B11="","",請求書入力!B11)</f>
        <v/>
      </c>
      <c r="N1" s="345"/>
      <c r="AB1" s="345">
        <v>45777</v>
      </c>
      <c r="AC1" s="345"/>
    </row>
    <row r="2" spans="1:29" ht="20.25" customHeight="1" thickBot="1" x14ac:dyDescent="0.2">
      <c r="A2" s="346" t="s">
        <v>58</v>
      </c>
      <c r="B2" s="346"/>
      <c r="C2" s="346"/>
      <c r="G2" s="381" t="s">
        <v>16</v>
      </c>
      <c r="H2" s="382"/>
      <c r="I2" s="383"/>
      <c r="K2" s="13" t="s">
        <v>7</v>
      </c>
      <c r="M2" s="13" t="s">
        <v>69</v>
      </c>
      <c r="P2" s="346" t="s">
        <v>58</v>
      </c>
      <c r="Q2" s="346"/>
      <c r="R2" s="346"/>
      <c r="V2" s="174"/>
      <c r="W2" s="175" t="s">
        <v>16</v>
      </c>
      <c r="X2" s="176"/>
      <c r="Z2" s="13" t="s">
        <v>7</v>
      </c>
      <c r="AB2" s="177" t="s">
        <v>69</v>
      </c>
      <c r="AC2" s="178"/>
    </row>
    <row r="3" spans="1:29" ht="22.5" customHeight="1" thickBot="1" x14ac:dyDescent="0.25">
      <c r="A3" s="379">
        <f>請求書入力!B14</f>
        <v>0</v>
      </c>
      <c r="B3" s="379"/>
      <c r="C3" s="379"/>
      <c r="D3" s="346" t="s">
        <v>83</v>
      </c>
      <c r="E3" s="346"/>
      <c r="G3" s="384" t="str">
        <f>IF(請求書入力!B17="","",請求書入力!B17)</f>
        <v/>
      </c>
      <c r="H3" s="384"/>
      <c r="I3" s="384"/>
      <c r="K3" s="377" t="str">
        <f>IF(請求書入力!B7="","",請求書入力!B7)</f>
        <v/>
      </c>
      <c r="L3" s="378"/>
      <c r="M3" s="385" t="str">
        <f>IF(請求書入力!B8="","","登録番号："&amp;請求書入力!B8)</f>
        <v/>
      </c>
      <c r="N3" s="386"/>
      <c r="P3" s="347" t="s">
        <v>115</v>
      </c>
      <c r="Q3" s="347"/>
      <c r="R3" s="347"/>
      <c r="S3" s="348" t="s">
        <v>116</v>
      </c>
      <c r="T3" s="348"/>
      <c r="U3" s="348"/>
      <c r="V3" s="349" t="s">
        <v>154</v>
      </c>
      <c r="W3" s="350"/>
      <c r="X3" s="350"/>
      <c r="Z3" s="351"/>
      <c r="AA3" s="352"/>
      <c r="AB3" s="353" t="s">
        <v>117</v>
      </c>
      <c r="AC3" s="354"/>
    </row>
    <row r="4" spans="1:29" ht="15" customHeight="1" thickTop="1" x14ac:dyDescent="0.15">
      <c r="A4" s="88" t="s">
        <v>59</v>
      </c>
      <c r="E4" s="357" t="s">
        <v>86</v>
      </c>
      <c r="F4" s="357"/>
      <c r="G4" s="357"/>
      <c r="H4" s="357"/>
      <c r="I4" s="357"/>
      <c r="K4" s="19" t="s">
        <v>8</v>
      </c>
      <c r="L4" s="20"/>
      <c r="M4" s="20"/>
      <c r="N4" s="21"/>
      <c r="P4" s="88" t="s">
        <v>59</v>
      </c>
      <c r="T4" s="330" t="s">
        <v>118</v>
      </c>
      <c r="U4" s="330"/>
      <c r="V4" s="330"/>
      <c r="W4" s="330"/>
      <c r="X4" s="330"/>
      <c r="Z4" s="19" t="s">
        <v>8</v>
      </c>
      <c r="AA4" s="20"/>
      <c r="AB4" s="20"/>
      <c r="AC4" s="21"/>
    </row>
    <row r="5" spans="1:29" ht="24" customHeight="1" thickBot="1" x14ac:dyDescent="0.2">
      <c r="E5" s="357"/>
      <c r="F5" s="357"/>
      <c r="G5" s="357"/>
      <c r="H5" s="357"/>
      <c r="I5" s="357"/>
      <c r="J5" s="7"/>
      <c r="K5" s="22" t="s">
        <v>38</v>
      </c>
      <c r="L5" s="389" t="str">
        <f>IF(請求書入力!B3="","",請求書入力!B3)</f>
        <v/>
      </c>
      <c r="M5" s="389"/>
      <c r="N5" s="390"/>
      <c r="T5" s="330"/>
      <c r="U5" s="330"/>
      <c r="V5" s="330"/>
      <c r="W5" s="330"/>
      <c r="X5" s="330"/>
      <c r="Y5" s="7"/>
      <c r="Z5" s="22" t="s">
        <v>38</v>
      </c>
      <c r="AA5" s="331" t="s">
        <v>152</v>
      </c>
      <c r="AB5" s="331"/>
      <c r="AC5" s="332"/>
    </row>
    <row r="6" spans="1:29" ht="6.75" customHeight="1" x14ac:dyDescent="0.15">
      <c r="A6" s="380" t="s">
        <v>70</v>
      </c>
      <c r="B6" s="334">
        <f>M18+M23</f>
        <v>0</v>
      </c>
      <c r="C6" s="335"/>
      <c r="E6" s="357"/>
      <c r="F6" s="357"/>
      <c r="G6" s="357"/>
      <c r="H6" s="357"/>
      <c r="I6" s="357"/>
      <c r="J6" s="7"/>
      <c r="K6" s="338" t="s">
        <v>39</v>
      </c>
      <c r="L6" s="339" t="str">
        <f>請求書入力!B4&amp;CHAR(10)&amp;"　　"&amp;請求書入力!B5</f>
        <v xml:space="preserve">
　　</v>
      </c>
      <c r="M6" s="339"/>
      <c r="N6" s="340"/>
      <c r="P6" s="333" t="s">
        <v>70</v>
      </c>
      <c r="Q6" s="334">
        <v>81280</v>
      </c>
      <c r="R6" s="335"/>
      <c r="T6" s="330"/>
      <c r="U6" s="330"/>
      <c r="V6" s="330"/>
      <c r="W6" s="330"/>
      <c r="X6" s="330"/>
      <c r="Y6" s="7"/>
      <c r="Z6" s="338" t="s">
        <v>39</v>
      </c>
      <c r="AA6" s="339" t="s">
        <v>119</v>
      </c>
      <c r="AB6" s="339"/>
      <c r="AC6" s="340"/>
    </row>
    <row r="7" spans="1:29" ht="25.5" customHeight="1" thickBot="1" x14ac:dyDescent="0.2">
      <c r="A7" s="380"/>
      <c r="B7" s="336"/>
      <c r="C7" s="337"/>
      <c r="E7" s="357"/>
      <c r="F7" s="357"/>
      <c r="G7" s="357"/>
      <c r="H7" s="357"/>
      <c r="I7" s="357"/>
      <c r="J7" s="7"/>
      <c r="K7" s="338"/>
      <c r="L7" s="339"/>
      <c r="M7" s="339"/>
      <c r="N7" s="340"/>
      <c r="P7" s="333"/>
      <c r="Q7" s="336"/>
      <c r="R7" s="337"/>
      <c r="T7" s="330"/>
      <c r="U7" s="330"/>
      <c r="V7" s="330"/>
      <c r="W7" s="330"/>
      <c r="X7" s="330"/>
      <c r="Y7" s="7"/>
      <c r="Z7" s="338"/>
      <c r="AA7" s="339"/>
      <c r="AB7" s="339"/>
      <c r="AC7" s="340"/>
    </row>
    <row r="8" spans="1:29" ht="6.75" customHeight="1" x14ac:dyDescent="0.15">
      <c r="B8" s="26"/>
      <c r="C8" s="26"/>
      <c r="E8" s="357"/>
      <c r="F8" s="357"/>
      <c r="G8" s="357"/>
      <c r="H8" s="357"/>
      <c r="I8" s="357"/>
      <c r="J8" s="7"/>
      <c r="K8" s="338"/>
      <c r="L8" s="339"/>
      <c r="M8" s="339"/>
      <c r="N8" s="340"/>
      <c r="Q8" s="26"/>
      <c r="R8" s="26"/>
      <c r="T8" s="330"/>
      <c r="U8" s="330"/>
      <c r="V8" s="330"/>
      <c r="W8" s="330"/>
      <c r="X8" s="330"/>
      <c r="Y8" s="7"/>
      <c r="Z8" s="338"/>
      <c r="AA8" s="339"/>
      <c r="AB8" s="339"/>
      <c r="AC8" s="340"/>
    </row>
    <row r="9" spans="1:29" ht="25.5" customHeight="1" thickBot="1" x14ac:dyDescent="0.2">
      <c r="A9" s="50"/>
      <c r="B9" s="341"/>
      <c r="C9" s="342"/>
      <c r="E9" s="357"/>
      <c r="F9" s="357"/>
      <c r="G9" s="357"/>
      <c r="H9" s="357"/>
      <c r="I9" s="357"/>
      <c r="K9" s="23" t="s">
        <v>40</v>
      </c>
      <c r="L9" s="391" t="str">
        <f>"　"&amp;請求書入力!B6</f>
        <v>　</v>
      </c>
      <c r="M9" s="391"/>
      <c r="N9" s="392"/>
      <c r="P9" s="50"/>
      <c r="Q9" s="341"/>
      <c r="R9" s="342"/>
      <c r="T9" s="330"/>
      <c r="U9" s="330"/>
      <c r="V9" s="330"/>
      <c r="W9" s="330"/>
      <c r="X9" s="330"/>
      <c r="Z9" s="23" t="s">
        <v>40</v>
      </c>
      <c r="AA9" s="343" t="s">
        <v>151</v>
      </c>
      <c r="AB9" s="343"/>
      <c r="AC9" s="344"/>
    </row>
    <row r="10" spans="1:29" ht="5.0999999999999996" customHeight="1" thickBot="1" x14ac:dyDescent="0.2">
      <c r="T10" s="318"/>
      <c r="U10" s="318"/>
      <c r="V10" s="318"/>
      <c r="W10" s="318"/>
      <c r="X10" s="318"/>
    </row>
    <row r="11" spans="1:29" ht="12" customHeight="1" x14ac:dyDescent="0.15">
      <c r="A11" s="319" t="s">
        <v>0</v>
      </c>
      <c r="B11" s="320"/>
      <c r="C11" s="323" t="s">
        <v>2</v>
      </c>
      <c r="D11" s="324"/>
      <c r="E11" s="323" t="s">
        <v>3</v>
      </c>
      <c r="F11" s="324"/>
      <c r="G11" s="320"/>
      <c r="H11" s="24" t="s">
        <v>22</v>
      </c>
      <c r="I11" s="327" t="s">
        <v>5</v>
      </c>
      <c r="J11" s="328"/>
      <c r="K11" s="328"/>
      <c r="L11" s="328"/>
      <c r="M11" s="329"/>
      <c r="N11" s="309" t="s">
        <v>6</v>
      </c>
      <c r="P11" s="319" t="s">
        <v>0</v>
      </c>
      <c r="Q11" s="320"/>
      <c r="R11" s="323" t="s">
        <v>2</v>
      </c>
      <c r="S11" s="324"/>
      <c r="T11" s="323" t="s">
        <v>3</v>
      </c>
      <c r="U11" s="324"/>
      <c r="V11" s="320"/>
      <c r="W11" s="24" t="s">
        <v>22</v>
      </c>
      <c r="X11" s="327" t="s">
        <v>5</v>
      </c>
      <c r="Y11" s="328"/>
      <c r="Z11" s="328"/>
      <c r="AA11" s="328"/>
      <c r="AB11" s="329"/>
      <c r="AC11" s="309" t="s">
        <v>6</v>
      </c>
    </row>
    <row r="12" spans="1:29" ht="11.25" customHeight="1" x14ac:dyDescent="0.15">
      <c r="A12" s="321"/>
      <c r="B12" s="322"/>
      <c r="C12" s="325"/>
      <c r="D12" s="326"/>
      <c r="E12" s="325"/>
      <c r="F12" s="326"/>
      <c r="G12" s="322"/>
      <c r="H12" s="12" t="s">
        <v>1</v>
      </c>
      <c r="I12" s="11" t="s">
        <v>17</v>
      </c>
      <c r="J12" s="11" t="s">
        <v>4</v>
      </c>
      <c r="K12" s="222" t="s">
        <v>19</v>
      </c>
      <c r="L12" s="223"/>
      <c r="M12" s="11" t="s">
        <v>18</v>
      </c>
      <c r="N12" s="310"/>
      <c r="P12" s="321"/>
      <c r="Q12" s="322"/>
      <c r="R12" s="325"/>
      <c r="S12" s="326"/>
      <c r="T12" s="325"/>
      <c r="U12" s="326"/>
      <c r="V12" s="322"/>
      <c r="W12" s="12" t="s">
        <v>1</v>
      </c>
      <c r="X12" s="11" t="s">
        <v>17</v>
      </c>
      <c r="Y12" s="11" t="s">
        <v>4</v>
      </c>
      <c r="Z12" s="222" t="s">
        <v>19</v>
      </c>
      <c r="AA12" s="223"/>
      <c r="AB12" s="11" t="s">
        <v>18</v>
      </c>
      <c r="AC12" s="310"/>
    </row>
    <row r="13" spans="1:29" ht="21" customHeight="1" x14ac:dyDescent="0.15">
      <c r="A13" s="355" t="str">
        <f>IF(請求書入力!B22="","",請求書入力!B22)</f>
        <v/>
      </c>
      <c r="B13" s="356"/>
      <c r="C13" s="313" t="str">
        <f>IF(請求書入力!C22="","",請求書入力!C22)</f>
        <v/>
      </c>
      <c r="D13" s="314"/>
      <c r="E13" s="115" t="str">
        <f>IF(請求書入力!L22=8%,"※","")</f>
        <v/>
      </c>
      <c r="F13" s="315" t="str">
        <f>IF(請求書入力!D22="","",請求書入力!D22)</f>
        <v/>
      </c>
      <c r="G13" s="316"/>
      <c r="H13" s="76" t="str">
        <f>IF(請求書入力!F22="","",請求書入力!F22)</f>
        <v/>
      </c>
      <c r="I13" s="73" t="str">
        <f>IF(請求書入力!G22="","",請求書入力!G22)</f>
        <v/>
      </c>
      <c r="J13" s="10" t="str">
        <f>IF(請求書入力!H22="","",請求書入力!H22)</f>
        <v/>
      </c>
      <c r="K13" s="317" t="str">
        <f>IF(請求書入力!I22="","",請求書入力!I22)</f>
        <v/>
      </c>
      <c r="L13" s="317"/>
      <c r="M13" s="82" t="str">
        <f>IF(請求書入力!J22="","",請求書入力!J22)</f>
        <v/>
      </c>
      <c r="N13" s="80" t="str">
        <f>IF(請求書入力!K22="","",請求書入力!K22)</f>
        <v/>
      </c>
      <c r="P13" s="311">
        <v>5000000000</v>
      </c>
      <c r="Q13" s="312"/>
      <c r="R13" s="313" t="s">
        <v>120</v>
      </c>
      <c r="S13" s="314"/>
      <c r="T13" s="115" t="s">
        <v>114</v>
      </c>
      <c r="U13" s="315">
        <v>50000</v>
      </c>
      <c r="V13" s="316"/>
      <c r="W13" s="76">
        <v>0</v>
      </c>
      <c r="X13" s="73">
        <v>1</v>
      </c>
      <c r="Y13" s="10" t="s">
        <v>121</v>
      </c>
      <c r="Z13" s="317">
        <v>30000</v>
      </c>
      <c r="AA13" s="317"/>
      <c r="AB13" s="82">
        <v>30000</v>
      </c>
      <c r="AC13" s="80">
        <v>20000</v>
      </c>
    </row>
    <row r="14" spans="1:29" ht="21" customHeight="1" x14ac:dyDescent="0.15">
      <c r="A14" s="358" t="str">
        <f>IF(請求書入力!B23="","",請求書入力!B23)</f>
        <v/>
      </c>
      <c r="B14" s="359"/>
      <c r="C14" s="293" t="str">
        <f>IF(請求書入力!C23="","",請求書入力!C23)</f>
        <v/>
      </c>
      <c r="D14" s="294"/>
      <c r="E14" s="116" t="str">
        <f>IF(請求書入力!L23=8%,"※","")</f>
        <v/>
      </c>
      <c r="F14" s="295" t="str">
        <f>IF(請求書入力!D23="","",請求書入力!D23)</f>
        <v/>
      </c>
      <c r="G14" s="296"/>
      <c r="H14" s="77" t="str">
        <f>IF(請求書入力!F23="","",請求書入力!F23)</f>
        <v/>
      </c>
      <c r="I14" s="74" t="str">
        <f>IF(請求書入力!G23="","",請求書入力!G23)</f>
        <v/>
      </c>
      <c r="J14" s="8" t="str">
        <f>IF(請求書入力!H23="","",請求書入力!H23)</f>
        <v/>
      </c>
      <c r="K14" s="297" t="str">
        <f>IF(請求書入力!I23="","",請求書入力!I23)</f>
        <v/>
      </c>
      <c r="L14" s="297"/>
      <c r="M14" s="92" t="str">
        <f>IF(請求書入力!J23="","",請求書入力!J23)</f>
        <v/>
      </c>
      <c r="N14" s="93" t="str">
        <f>IF(請求書入力!K23="","",請求書入力!K23)</f>
        <v/>
      </c>
      <c r="O14" s="111"/>
      <c r="P14" s="305">
        <v>5000000000</v>
      </c>
      <c r="Q14" s="306"/>
      <c r="R14" s="293" t="s">
        <v>122</v>
      </c>
      <c r="S14" s="294"/>
      <c r="T14" s="116" t="s">
        <v>114</v>
      </c>
      <c r="U14" s="295">
        <v>100000</v>
      </c>
      <c r="V14" s="296"/>
      <c r="W14" s="77">
        <v>30000</v>
      </c>
      <c r="X14" s="74">
        <v>1</v>
      </c>
      <c r="Y14" s="8" t="s">
        <v>121</v>
      </c>
      <c r="Z14" s="297">
        <v>40000</v>
      </c>
      <c r="AA14" s="297"/>
      <c r="AB14" s="92">
        <v>40000</v>
      </c>
      <c r="AC14" s="93">
        <v>30000</v>
      </c>
    </row>
    <row r="15" spans="1:29" ht="21" customHeight="1" x14ac:dyDescent="0.15">
      <c r="A15" s="358" t="str">
        <f>IF(請求書入力!B24="","",請求書入力!B24)</f>
        <v/>
      </c>
      <c r="B15" s="359"/>
      <c r="C15" s="293" t="str">
        <f>IF(請求書入力!C24="","",請求書入力!C24)</f>
        <v/>
      </c>
      <c r="D15" s="294"/>
      <c r="E15" s="116" t="str">
        <f>IF(請求書入力!L24=8%,"※","")</f>
        <v/>
      </c>
      <c r="F15" s="295" t="str">
        <f>IF(請求書入力!D24="","",請求書入力!D24)</f>
        <v/>
      </c>
      <c r="G15" s="296"/>
      <c r="H15" s="77" t="str">
        <f>IF(請求書入力!F24="","",請求書入力!F24)</f>
        <v/>
      </c>
      <c r="I15" s="74" t="str">
        <f>IF(請求書入力!G24="","",請求書入力!G24)</f>
        <v/>
      </c>
      <c r="J15" s="8" t="str">
        <f>IF(請求書入力!H24="","",請求書入力!H24)</f>
        <v/>
      </c>
      <c r="K15" s="297" t="str">
        <f>IF(請求書入力!I24="","",請求書入力!I24)</f>
        <v/>
      </c>
      <c r="L15" s="297"/>
      <c r="M15" s="92" t="str">
        <f>IF(請求書入力!J24="","",請求書入力!J24)</f>
        <v/>
      </c>
      <c r="N15" s="93" t="str">
        <f>IF(請求書入力!K24="","",請求書入力!K24)</f>
        <v/>
      </c>
      <c r="P15" s="291" t="s">
        <v>114</v>
      </c>
      <c r="Q15" s="292"/>
      <c r="R15" s="293" t="s">
        <v>123</v>
      </c>
      <c r="S15" s="294"/>
      <c r="T15" s="116" t="s">
        <v>114</v>
      </c>
      <c r="U15" s="307" t="s">
        <v>114</v>
      </c>
      <c r="V15" s="308"/>
      <c r="W15" s="77" t="s">
        <v>114</v>
      </c>
      <c r="X15" s="74">
        <v>2</v>
      </c>
      <c r="Y15" s="8" t="s">
        <v>101</v>
      </c>
      <c r="Z15" s="297">
        <v>1000</v>
      </c>
      <c r="AA15" s="297"/>
      <c r="AB15" s="92">
        <v>2000</v>
      </c>
      <c r="AC15" s="93" t="s">
        <v>114</v>
      </c>
    </row>
    <row r="16" spans="1:29" ht="21" customHeight="1" x14ac:dyDescent="0.15">
      <c r="A16" s="358" t="str">
        <f>IF(請求書入力!B25="","",請求書入力!B25)</f>
        <v/>
      </c>
      <c r="B16" s="359"/>
      <c r="C16" s="293" t="str">
        <f>IF(請求書入力!C25="","",請求書入力!C25)</f>
        <v/>
      </c>
      <c r="D16" s="294"/>
      <c r="E16" s="116" t="str">
        <f>IF(請求書入力!L25=8%,"※","")</f>
        <v/>
      </c>
      <c r="F16" s="295" t="str">
        <f>IF(請求書入力!D25="","",請求書入力!D25)</f>
        <v/>
      </c>
      <c r="G16" s="296"/>
      <c r="H16" s="77" t="str">
        <f>IF(請求書入力!F25="","",請求書入力!F25)</f>
        <v/>
      </c>
      <c r="I16" s="74" t="str">
        <f>IF(請求書入力!G25="","",請求書入力!G25)</f>
        <v/>
      </c>
      <c r="J16" s="8" t="str">
        <f>IF(請求書入力!H25="","",請求書入力!H25)</f>
        <v/>
      </c>
      <c r="K16" s="297" t="str">
        <f>IF(請求書入力!I25="","",請求書入力!I25)</f>
        <v/>
      </c>
      <c r="L16" s="297"/>
      <c r="M16" s="92" t="str">
        <f>IF(請求書入力!J25="","",請求書入力!J25)</f>
        <v/>
      </c>
      <c r="N16" s="93" t="str">
        <f>IF(請求書入力!K25="","",請求書入力!K25)</f>
        <v/>
      </c>
      <c r="P16" s="291" t="s">
        <v>114</v>
      </c>
      <c r="Q16" s="292"/>
      <c r="R16" s="293" t="s">
        <v>124</v>
      </c>
      <c r="S16" s="294"/>
      <c r="T16" s="179" t="s">
        <v>125</v>
      </c>
      <c r="U16" s="295" t="s">
        <v>114</v>
      </c>
      <c r="V16" s="296"/>
      <c r="W16" s="77" t="s">
        <v>114</v>
      </c>
      <c r="X16" s="74">
        <v>5</v>
      </c>
      <c r="Y16" s="8" t="s">
        <v>126</v>
      </c>
      <c r="Z16" s="297">
        <v>200</v>
      </c>
      <c r="AA16" s="297"/>
      <c r="AB16" s="92">
        <v>1000</v>
      </c>
      <c r="AC16" s="93" t="s">
        <v>114</v>
      </c>
    </row>
    <row r="17" spans="1:29" ht="21" customHeight="1" x14ac:dyDescent="0.15">
      <c r="A17" s="362" t="str">
        <f>IF(請求書入力!B26="","",請求書入力!B26)</f>
        <v/>
      </c>
      <c r="B17" s="363"/>
      <c r="C17" s="300" t="str">
        <f>IF(請求書入力!C26="","",請求書入力!C26)</f>
        <v/>
      </c>
      <c r="D17" s="301"/>
      <c r="E17" s="114" t="str">
        <f>IF(請求書入力!L26=8%,"※","")</f>
        <v/>
      </c>
      <c r="F17" s="302" t="str">
        <f>IF(請求書入力!D26="","",請求書入力!D26)</f>
        <v/>
      </c>
      <c r="G17" s="303"/>
      <c r="H17" s="78" t="str">
        <f>IF(請求書入力!F26="","",請求書入力!F26)</f>
        <v/>
      </c>
      <c r="I17" s="75" t="str">
        <f>IF(請求書入力!G26="","",請求書入力!G26)</f>
        <v/>
      </c>
      <c r="J17" s="9" t="str">
        <f>IF(請求書入力!H26="","",請求書入力!H26)</f>
        <v/>
      </c>
      <c r="K17" s="304" t="str">
        <f>IF(請求書入力!I26="","",請求書入力!I26)</f>
        <v/>
      </c>
      <c r="L17" s="304"/>
      <c r="M17" s="94" t="str">
        <f>IF(請求書入力!J26="","",請求書入力!J26)</f>
        <v/>
      </c>
      <c r="N17" s="95" t="str">
        <f>IF(請求書入力!K26="","",請求書入力!K26)</f>
        <v/>
      </c>
      <c r="P17" s="298" t="s">
        <v>114</v>
      </c>
      <c r="Q17" s="299"/>
      <c r="R17" s="300" t="s">
        <v>127</v>
      </c>
      <c r="S17" s="301"/>
      <c r="T17" s="114" t="s">
        <v>114</v>
      </c>
      <c r="U17" s="302" t="s">
        <v>114</v>
      </c>
      <c r="V17" s="303"/>
      <c r="W17" s="78" t="s">
        <v>114</v>
      </c>
      <c r="X17" s="75">
        <v>1</v>
      </c>
      <c r="Y17" s="9" t="s">
        <v>121</v>
      </c>
      <c r="Z17" s="304">
        <v>1000</v>
      </c>
      <c r="AA17" s="304"/>
      <c r="AB17" s="94">
        <v>1000</v>
      </c>
      <c r="AC17" s="95" t="s">
        <v>114</v>
      </c>
    </row>
    <row r="18" spans="1:29" ht="21" customHeight="1" thickBot="1" x14ac:dyDescent="0.2">
      <c r="A18" s="266" t="s">
        <v>31</v>
      </c>
      <c r="B18" s="267"/>
      <c r="C18" s="267"/>
      <c r="D18" s="267"/>
      <c r="E18" s="117"/>
      <c r="F18" s="268">
        <f>IF(請求書入力!D27="","",請求書入力!D27)</f>
        <v>0</v>
      </c>
      <c r="G18" s="269"/>
      <c r="H18" s="79">
        <f>IF(請求書入力!F27="","",請求書入力!F27)</f>
        <v>0</v>
      </c>
      <c r="I18" s="270" t="s">
        <v>32</v>
      </c>
      <c r="J18" s="267"/>
      <c r="K18" s="267"/>
      <c r="L18" s="271"/>
      <c r="M18" s="83">
        <f>IF(請求書入力!J27="","",請求書入力!J27)</f>
        <v>0</v>
      </c>
      <c r="N18" s="81">
        <f>IF(請求書入力!K27="","",請求書入力!K27)</f>
        <v>0</v>
      </c>
      <c r="P18" s="266" t="s">
        <v>31</v>
      </c>
      <c r="Q18" s="267"/>
      <c r="R18" s="267"/>
      <c r="S18" s="267"/>
      <c r="T18" s="117"/>
      <c r="U18" s="268">
        <v>150000</v>
      </c>
      <c r="V18" s="269"/>
      <c r="W18" s="79">
        <v>30000</v>
      </c>
      <c r="X18" s="270" t="s">
        <v>32</v>
      </c>
      <c r="Y18" s="267"/>
      <c r="Z18" s="267"/>
      <c r="AA18" s="271"/>
      <c r="AB18" s="83">
        <v>74000</v>
      </c>
      <c r="AC18" s="81">
        <v>50000</v>
      </c>
    </row>
    <row r="19" spans="1:29" ht="3.95" customHeight="1" thickBot="1" x14ac:dyDescent="0.2">
      <c r="A19" s="50"/>
      <c r="B19" s="50"/>
      <c r="C19" s="50"/>
      <c r="D19" s="50"/>
      <c r="F19" s="112"/>
      <c r="G19" s="112"/>
      <c r="H19" s="112"/>
      <c r="I19" s="50"/>
      <c r="J19" s="50"/>
      <c r="K19" s="50"/>
      <c r="L19" s="110"/>
      <c r="M19" s="113"/>
      <c r="N19" s="128"/>
      <c r="P19" s="50"/>
      <c r="Q19" s="50"/>
      <c r="R19" s="50"/>
      <c r="S19" s="50"/>
      <c r="U19" s="112"/>
      <c r="V19" s="112"/>
      <c r="W19" s="112"/>
      <c r="X19" s="50"/>
      <c r="Y19" s="50"/>
      <c r="Z19" s="50"/>
      <c r="AA19" s="110"/>
      <c r="AB19" s="113"/>
      <c r="AC19" s="128"/>
    </row>
    <row r="20" spans="1:29" ht="15.95" customHeight="1" x14ac:dyDescent="0.15">
      <c r="A20" s="56" t="s">
        <v>68</v>
      </c>
      <c r="B20" s="50"/>
      <c r="C20" s="50"/>
      <c r="D20" s="50"/>
      <c r="E20" s="367" t="s">
        <v>71</v>
      </c>
      <c r="F20" s="368"/>
      <c r="G20" s="369"/>
      <c r="H20" s="130" t="s">
        <v>73</v>
      </c>
      <c r="I20" s="393">
        <f>IF(請求書入力!N23="","",請求書入力!N23)</f>
        <v>0</v>
      </c>
      <c r="J20" s="393"/>
      <c r="K20" s="387" t="s">
        <v>76</v>
      </c>
      <c r="L20" s="388"/>
      <c r="M20" s="131">
        <f>IF(請求書入力!O23="","",請求書入力!O23)</f>
        <v>0</v>
      </c>
      <c r="N20" s="138" t="s">
        <v>80</v>
      </c>
      <c r="P20" s="180" t="s">
        <v>68</v>
      </c>
      <c r="Q20" s="50"/>
      <c r="R20" s="50"/>
      <c r="S20" s="50"/>
      <c r="T20" s="272" t="s">
        <v>71</v>
      </c>
      <c r="U20" s="273"/>
      <c r="V20" s="274"/>
      <c r="W20" s="181" t="s">
        <v>73</v>
      </c>
      <c r="X20" s="281">
        <v>1000</v>
      </c>
      <c r="Y20" s="281"/>
      <c r="Z20" s="282" t="s">
        <v>76</v>
      </c>
      <c r="AA20" s="283"/>
      <c r="AB20" s="182">
        <v>80</v>
      </c>
      <c r="AC20" s="183" t="s">
        <v>80</v>
      </c>
    </row>
    <row r="21" spans="1:29" ht="15.95" customHeight="1" x14ac:dyDescent="0.15">
      <c r="A21" s="50"/>
      <c r="B21" s="50"/>
      <c r="C21" s="50"/>
      <c r="D21" s="50"/>
      <c r="E21" s="370"/>
      <c r="F21" s="244"/>
      <c r="G21" s="245"/>
      <c r="H21" s="126" t="s">
        <v>74</v>
      </c>
      <c r="I21" s="364">
        <f>IF(請求書入力!N22="","",請求書入力!N22)</f>
        <v>0</v>
      </c>
      <c r="J21" s="364"/>
      <c r="K21" s="246" t="s">
        <v>77</v>
      </c>
      <c r="L21" s="248"/>
      <c r="M21" s="132">
        <f>IF(請求書入力!O22="","",請求書入力!O22)</f>
        <v>0</v>
      </c>
      <c r="P21" s="284" t="s">
        <v>128</v>
      </c>
      <c r="Q21" s="285"/>
      <c r="R21" s="285"/>
      <c r="S21" s="50"/>
      <c r="T21" s="275"/>
      <c r="U21" s="276"/>
      <c r="V21" s="277"/>
      <c r="W21" s="184" t="s">
        <v>74</v>
      </c>
      <c r="X21" s="286">
        <v>72000</v>
      </c>
      <c r="Y21" s="286"/>
      <c r="Z21" s="287" t="s">
        <v>77</v>
      </c>
      <c r="AA21" s="288"/>
      <c r="AB21" s="185">
        <v>7200</v>
      </c>
    </row>
    <row r="22" spans="1:29" ht="15.95" customHeight="1" x14ac:dyDescent="0.15">
      <c r="A22" s="13" t="s">
        <v>33</v>
      </c>
      <c r="E22" s="371"/>
      <c r="F22" s="372"/>
      <c r="G22" s="373"/>
      <c r="H22" s="127" t="s">
        <v>75</v>
      </c>
      <c r="I22" s="364">
        <f>IF(請求書入力!N24="","",請求書入力!N24)</f>
        <v>0</v>
      </c>
      <c r="J22" s="364"/>
      <c r="K22" s="360"/>
      <c r="L22" s="361"/>
      <c r="M22" s="133"/>
      <c r="P22" s="13" t="s">
        <v>33</v>
      </c>
      <c r="T22" s="278"/>
      <c r="U22" s="279"/>
      <c r="V22" s="280"/>
      <c r="W22" s="186" t="s">
        <v>129</v>
      </c>
      <c r="X22" s="286">
        <v>1000</v>
      </c>
      <c r="Y22" s="286"/>
      <c r="Z22" s="289"/>
      <c r="AA22" s="290"/>
      <c r="AB22" s="187"/>
    </row>
    <row r="23" spans="1:29" ht="15.95" customHeight="1" thickBot="1" x14ac:dyDescent="0.2">
      <c r="A23" s="244"/>
      <c r="B23" s="244"/>
      <c r="C23" s="259" t="s">
        <v>34</v>
      </c>
      <c r="D23" s="259"/>
      <c r="E23" s="374" t="s">
        <v>72</v>
      </c>
      <c r="F23" s="375"/>
      <c r="G23" s="376"/>
      <c r="H23" s="134"/>
      <c r="I23" s="365">
        <f>SUM(I20:J22)</f>
        <v>0</v>
      </c>
      <c r="J23" s="366"/>
      <c r="K23" s="135"/>
      <c r="L23" s="136"/>
      <c r="M23" s="137">
        <f>SUM(M20:M21)</f>
        <v>0</v>
      </c>
      <c r="N23" s="120"/>
      <c r="P23" s="244"/>
      <c r="Q23" s="244"/>
      <c r="R23" s="259" t="s">
        <v>34</v>
      </c>
      <c r="S23" s="259"/>
      <c r="T23" s="261" t="s">
        <v>50</v>
      </c>
      <c r="U23" s="262"/>
      <c r="V23" s="263"/>
      <c r="W23" s="188"/>
      <c r="X23" s="264">
        <v>74000</v>
      </c>
      <c r="Y23" s="265"/>
      <c r="Z23" s="189"/>
      <c r="AA23" s="190"/>
      <c r="AB23" s="191">
        <v>7280</v>
      </c>
    </row>
    <row r="24" spans="1:29" ht="6.75" customHeight="1" x14ac:dyDescent="0.15">
      <c r="C24" s="260"/>
      <c r="D24" s="260"/>
      <c r="R24" s="260"/>
      <c r="S24" s="260"/>
    </row>
    <row r="25" spans="1:29" ht="24" customHeight="1" x14ac:dyDescent="0.15">
      <c r="A25" s="257" t="s">
        <v>9</v>
      </c>
      <c r="B25" s="257"/>
      <c r="C25" s="257" t="s">
        <v>21</v>
      </c>
      <c r="D25" s="257"/>
      <c r="E25" s="5" t="s">
        <v>10</v>
      </c>
      <c r="F25" s="4" t="s">
        <v>11</v>
      </c>
      <c r="G25" s="257" t="s">
        <v>12</v>
      </c>
      <c r="H25" s="257"/>
      <c r="I25" s="257" t="s">
        <v>20</v>
      </c>
      <c r="J25" s="257"/>
      <c r="K25" s="257"/>
      <c r="L25" s="257" t="s">
        <v>13</v>
      </c>
      <c r="M25" s="257"/>
      <c r="N25" s="257"/>
      <c r="P25" s="257" t="s">
        <v>9</v>
      </c>
      <c r="Q25" s="257"/>
      <c r="R25" s="257" t="s">
        <v>21</v>
      </c>
      <c r="S25" s="257"/>
      <c r="T25" s="5" t="s">
        <v>10</v>
      </c>
      <c r="U25" s="4" t="s">
        <v>11</v>
      </c>
      <c r="V25" s="257" t="s">
        <v>12</v>
      </c>
      <c r="W25" s="257"/>
      <c r="X25" s="257" t="s">
        <v>20</v>
      </c>
      <c r="Y25" s="257"/>
      <c r="Z25" s="257"/>
      <c r="AA25" s="257" t="s">
        <v>13</v>
      </c>
      <c r="AB25" s="257"/>
      <c r="AC25" s="257"/>
    </row>
    <row r="26" spans="1:29" ht="18" customHeight="1" x14ac:dyDescent="0.15">
      <c r="A26" s="258"/>
      <c r="B26" s="258"/>
      <c r="C26" s="258"/>
      <c r="D26" s="258"/>
      <c r="E26" s="3"/>
      <c r="F26" s="3"/>
      <c r="G26" s="258"/>
      <c r="H26" s="258"/>
      <c r="I26" s="258"/>
      <c r="J26" s="258"/>
      <c r="K26" s="258"/>
      <c r="L26" s="258"/>
      <c r="M26" s="258"/>
      <c r="N26" s="258"/>
      <c r="P26" s="258"/>
      <c r="Q26" s="258"/>
      <c r="R26" s="258"/>
      <c r="S26" s="258"/>
      <c r="T26" s="3"/>
      <c r="U26" s="3"/>
      <c r="V26" s="258"/>
      <c r="W26" s="258"/>
      <c r="X26" s="258"/>
      <c r="Y26" s="258"/>
      <c r="Z26" s="258"/>
      <c r="AA26" s="258"/>
      <c r="AB26" s="258"/>
      <c r="AC26" s="258"/>
    </row>
    <row r="27" spans="1:29" ht="18" customHeight="1" x14ac:dyDescent="0.15">
      <c r="A27" s="254"/>
      <c r="B27" s="255"/>
      <c r="C27" s="254"/>
      <c r="D27" s="255"/>
      <c r="E27" s="1"/>
      <c r="F27" s="1"/>
      <c r="G27" s="254"/>
      <c r="H27" s="255"/>
      <c r="I27" s="254"/>
      <c r="J27" s="256"/>
      <c r="K27" s="255"/>
      <c r="L27" s="254"/>
      <c r="M27" s="256"/>
      <c r="N27" s="255"/>
      <c r="P27" s="254"/>
      <c r="Q27" s="255"/>
      <c r="R27" s="254"/>
      <c r="S27" s="255"/>
      <c r="T27" s="1"/>
      <c r="U27" s="1"/>
      <c r="V27" s="254"/>
      <c r="W27" s="255"/>
      <c r="X27" s="254"/>
      <c r="Y27" s="256"/>
      <c r="Z27" s="255"/>
      <c r="AA27" s="192" t="s">
        <v>130</v>
      </c>
      <c r="AB27" s="193"/>
      <c r="AC27" s="194"/>
    </row>
    <row r="28" spans="1:29" ht="18" customHeight="1" x14ac:dyDescent="0.15">
      <c r="A28" s="254"/>
      <c r="B28" s="255"/>
      <c r="C28" s="254"/>
      <c r="D28" s="255"/>
      <c r="E28" s="1"/>
      <c r="F28" s="1"/>
      <c r="G28" s="254"/>
      <c r="H28" s="255"/>
      <c r="I28" s="254"/>
      <c r="J28" s="256"/>
      <c r="K28" s="255"/>
      <c r="L28" s="254"/>
      <c r="M28" s="256"/>
      <c r="N28" s="255"/>
      <c r="P28" s="254"/>
      <c r="Q28" s="255"/>
      <c r="R28" s="254"/>
      <c r="S28" s="255"/>
      <c r="T28" s="1"/>
      <c r="U28" s="1"/>
      <c r="V28" s="254"/>
      <c r="W28" s="255"/>
      <c r="X28" s="254"/>
      <c r="Y28" s="256"/>
      <c r="Z28" s="255"/>
      <c r="AA28" s="251" t="s">
        <v>131</v>
      </c>
      <c r="AB28" s="252"/>
      <c r="AC28" s="253"/>
    </row>
    <row r="29" spans="1:29" ht="18" customHeight="1" x14ac:dyDescent="0.15">
      <c r="A29" s="250"/>
      <c r="B29" s="250"/>
      <c r="C29" s="250"/>
      <c r="D29" s="250"/>
      <c r="E29" s="1"/>
      <c r="F29" s="1"/>
      <c r="G29" s="250"/>
      <c r="H29" s="250"/>
      <c r="I29" s="250"/>
      <c r="J29" s="250"/>
      <c r="K29" s="250"/>
      <c r="L29" s="250"/>
      <c r="M29" s="250"/>
      <c r="N29" s="250"/>
      <c r="P29" s="250"/>
      <c r="Q29" s="250"/>
      <c r="R29" s="250"/>
      <c r="S29" s="250"/>
      <c r="T29" s="1"/>
      <c r="U29" s="1"/>
      <c r="V29" s="250"/>
      <c r="W29" s="250"/>
      <c r="X29" s="250"/>
      <c r="Y29" s="250"/>
      <c r="Z29" s="250"/>
      <c r="AA29" s="251"/>
      <c r="AB29" s="252"/>
      <c r="AC29" s="253"/>
    </row>
    <row r="30" spans="1:29" ht="18" customHeight="1" x14ac:dyDescent="0.15">
      <c r="A30" s="250"/>
      <c r="B30" s="250"/>
      <c r="C30" s="250"/>
      <c r="D30" s="250"/>
      <c r="E30" s="1"/>
      <c r="F30" s="1"/>
      <c r="G30" s="250"/>
      <c r="H30" s="250"/>
      <c r="I30" s="250"/>
      <c r="J30" s="250"/>
      <c r="K30" s="250"/>
      <c r="L30" s="250"/>
      <c r="M30" s="250"/>
      <c r="N30" s="250"/>
      <c r="P30" s="250"/>
      <c r="Q30" s="250"/>
      <c r="R30" s="250"/>
      <c r="S30" s="250"/>
      <c r="T30" s="1"/>
      <c r="U30" s="1"/>
      <c r="V30" s="250"/>
      <c r="W30" s="250"/>
      <c r="X30" s="250"/>
      <c r="Y30" s="250"/>
      <c r="Z30" s="250"/>
      <c r="AA30" s="250"/>
      <c r="AB30" s="250"/>
      <c r="AC30" s="250"/>
    </row>
    <row r="31" spans="1:29" ht="18" customHeight="1" x14ac:dyDescent="0.15">
      <c r="A31" s="249"/>
      <c r="B31" s="249"/>
      <c r="C31" s="249"/>
      <c r="D31" s="249"/>
      <c r="E31" s="2"/>
      <c r="F31" s="2"/>
      <c r="G31" s="249"/>
      <c r="H31" s="249"/>
      <c r="I31" s="249"/>
      <c r="J31" s="249"/>
      <c r="K31" s="249"/>
      <c r="L31" s="249"/>
      <c r="M31" s="249"/>
      <c r="N31" s="249"/>
      <c r="P31" s="249"/>
      <c r="Q31" s="249"/>
      <c r="R31" s="249"/>
      <c r="S31" s="249"/>
      <c r="T31" s="2"/>
      <c r="U31" s="2"/>
      <c r="V31" s="249"/>
      <c r="W31" s="249"/>
      <c r="X31" s="249"/>
      <c r="Y31" s="249"/>
      <c r="Z31" s="249"/>
      <c r="AA31" s="249"/>
      <c r="AB31" s="249"/>
      <c r="AC31" s="249"/>
    </row>
    <row r="32" spans="1:29" ht="6.75" customHeight="1" x14ac:dyDescent="0.15"/>
    <row r="33" spans="1:29" ht="11.25" customHeight="1" x14ac:dyDescent="0.15">
      <c r="A33" s="240"/>
      <c r="B33" s="240"/>
      <c r="C33" s="240"/>
      <c r="D33" s="240"/>
      <c r="E33" s="240"/>
      <c r="F33" s="240"/>
      <c r="G33" s="240"/>
      <c r="H33" s="243"/>
      <c r="I33" s="222" t="s">
        <v>14</v>
      </c>
      <c r="J33" s="226"/>
      <c r="K33" s="226"/>
      <c r="L33" s="223"/>
      <c r="M33" s="222" t="s">
        <v>15</v>
      </c>
      <c r="N33" s="223"/>
      <c r="P33" s="240"/>
      <c r="Q33" s="240"/>
      <c r="R33" s="240"/>
      <c r="S33" s="240"/>
      <c r="T33" s="240"/>
      <c r="U33" s="240"/>
      <c r="V33" s="240"/>
      <c r="W33" s="243"/>
      <c r="X33" s="222" t="s">
        <v>14</v>
      </c>
      <c r="Y33" s="226"/>
      <c r="Z33" s="226"/>
      <c r="AA33" s="223"/>
      <c r="AB33" s="222" t="s">
        <v>15</v>
      </c>
      <c r="AC33" s="223"/>
    </row>
    <row r="34" spans="1:29" ht="39.950000000000003" customHeight="1" x14ac:dyDescent="0.15">
      <c r="A34" s="244"/>
      <c r="B34" s="244"/>
      <c r="C34" s="244"/>
      <c r="D34" s="244"/>
      <c r="E34" s="244"/>
      <c r="F34" s="244"/>
      <c r="G34" s="244"/>
      <c r="H34" s="245"/>
      <c r="I34" s="246"/>
      <c r="J34" s="247"/>
      <c r="K34" s="247"/>
      <c r="L34" s="248"/>
      <c r="M34" s="246"/>
      <c r="N34" s="248"/>
      <c r="P34" s="244"/>
      <c r="Q34" s="244"/>
      <c r="R34" s="244"/>
      <c r="S34" s="244"/>
      <c r="T34" s="244"/>
      <c r="U34" s="244"/>
      <c r="V34" s="244"/>
      <c r="W34" s="245"/>
      <c r="X34" s="246"/>
      <c r="Y34" s="247"/>
      <c r="Z34" s="247"/>
      <c r="AA34" s="248"/>
      <c r="AB34" s="246"/>
      <c r="AC34" s="248"/>
    </row>
    <row r="35" spans="1:29" ht="21" customHeight="1" x14ac:dyDescent="0.15">
      <c r="G35" s="244"/>
      <c r="H35" s="244"/>
      <c r="I35" s="350"/>
      <c r="W35" s="178"/>
    </row>
  </sheetData>
  <sheetProtection sheet="1" objects="1" scenarios="1"/>
  <mergeCells count="199">
    <mergeCell ref="F16:G16"/>
    <mergeCell ref="F17:G17"/>
    <mergeCell ref="A18:D18"/>
    <mergeCell ref="F18:G18"/>
    <mergeCell ref="I28:K28"/>
    <mergeCell ref="L27:N27"/>
    <mergeCell ref="I27:K27"/>
    <mergeCell ref="M3:N3"/>
    <mergeCell ref="K20:L20"/>
    <mergeCell ref="L5:N5"/>
    <mergeCell ref="L6:N8"/>
    <mergeCell ref="K6:K8"/>
    <mergeCell ref="L9:N9"/>
    <mergeCell ref="I18:L18"/>
    <mergeCell ref="I26:K26"/>
    <mergeCell ref="L26:N26"/>
    <mergeCell ref="I25:K25"/>
    <mergeCell ref="L25:N25"/>
    <mergeCell ref="N11:N12"/>
    <mergeCell ref="K12:L12"/>
    <mergeCell ref="I11:M11"/>
    <mergeCell ref="F13:G13"/>
    <mergeCell ref="I20:J20"/>
    <mergeCell ref="I21:J21"/>
    <mergeCell ref="A2:C2"/>
    <mergeCell ref="B9:C9"/>
    <mergeCell ref="A11:B12"/>
    <mergeCell ref="C11:D12"/>
    <mergeCell ref="A3:C3"/>
    <mergeCell ref="A6:A7"/>
    <mergeCell ref="G2:I2"/>
    <mergeCell ref="G3:I3"/>
    <mergeCell ref="D3:E3"/>
    <mergeCell ref="M1:N1"/>
    <mergeCell ref="A33:C33"/>
    <mergeCell ref="A34:C34"/>
    <mergeCell ref="A30:B30"/>
    <mergeCell ref="C30:D30"/>
    <mergeCell ref="G30:H30"/>
    <mergeCell ref="I30:K30"/>
    <mergeCell ref="L30:N30"/>
    <mergeCell ref="K3:L3"/>
    <mergeCell ref="M33:N33"/>
    <mergeCell ref="A31:B31"/>
    <mergeCell ref="C31:D31"/>
    <mergeCell ref="G31:H31"/>
    <mergeCell ref="I31:K31"/>
    <mergeCell ref="L31:N31"/>
    <mergeCell ref="L28:N28"/>
    <mergeCell ref="A29:B29"/>
    <mergeCell ref="C29:D29"/>
    <mergeCell ref="G29:H29"/>
    <mergeCell ref="I29:K29"/>
    <mergeCell ref="L29:N29"/>
    <mergeCell ref="A28:B28"/>
    <mergeCell ref="C28:D28"/>
    <mergeCell ref="G28:H28"/>
    <mergeCell ref="I22:J22"/>
    <mergeCell ref="I23:J23"/>
    <mergeCell ref="M34:N34"/>
    <mergeCell ref="I33:L33"/>
    <mergeCell ref="I34:L34"/>
    <mergeCell ref="D34:H34"/>
    <mergeCell ref="D33:H33"/>
    <mergeCell ref="E20:G22"/>
    <mergeCell ref="A23:B23"/>
    <mergeCell ref="A27:B27"/>
    <mergeCell ref="C27:D27"/>
    <mergeCell ref="G27:H27"/>
    <mergeCell ref="A26:B26"/>
    <mergeCell ref="C26:D26"/>
    <mergeCell ref="G26:H26"/>
    <mergeCell ref="A25:B25"/>
    <mergeCell ref="C25:D25"/>
    <mergeCell ref="G25:H25"/>
    <mergeCell ref="E23:G23"/>
    <mergeCell ref="G35:I35"/>
    <mergeCell ref="C23:D24"/>
    <mergeCell ref="B6:C7"/>
    <mergeCell ref="K16:L16"/>
    <mergeCell ref="K17:L17"/>
    <mergeCell ref="K15:L15"/>
    <mergeCell ref="C14:D14"/>
    <mergeCell ref="F14:G14"/>
    <mergeCell ref="F15:G15"/>
    <mergeCell ref="K14:L14"/>
    <mergeCell ref="A13:B13"/>
    <mergeCell ref="C13:D13"/>
    <mergeCell ref="K13:L13"/>
    <mergeCell ref="E11:G12"/>
    <mergeCell ref="E4:I9"/>
    <mergeCell ref="A15:B15"/>
    <mergeCell ref="C15:D15"/>
    <mergeCell ref="A14:B14"/>
    <mergeCell ref="K21:L21"/>
    <mergeCell ref="K22:L22"/>
    <mergeCell ref="A16:B16"/>
    <mergeCell ref="C16:D16"/>
    <mergeCell ref="A17:B17"/>
    <mergeCell ref="C17:D17"/>
    <mergeCell ref="T4:X9"/>
    <mergeCell ref="AA5:AC5"/>
    <mergeCell ref="P6:P7"/>
    <mergeCell ref="Q6:R7"/>
    <mergeCell ref="Z6:Z8"/>
    <mergeCell ref="AA6:AC8"/>
    <mergeCell ref="Q9:R9"/>
    <mergeCell ref="AA9:AC9"/>
    <mergeCell ref="AB1:AC1"/>
    <mergeCell ref="P2:R2"/>
    <mergeCell ref="P3:R3"/>
    <mergeCell ref="S3:U3"/>
    <mergeCell ref="V3:X3"/>
    <mergeCell ref="Z3:AA3"/>
    <mergeCell ref="AB3:AC3"/>
    <mergeCell ref="AC11:AC12"/>
    <mergeCell ref="Z12:AA12"/>
    <mergeCell ref="P13:Q13"/>
    <mergeCell ref="R13:S13"/>
    <mergeCell ref="U13:V13"/>
    <mergeCell ref="Z13:AA13"/>
    <mergeCell ref="T10:X10"/>
    <mergeCell ref="P11:Q12"/>
    <mergeCell ref="R11:S12"/>
    <mergeCell ref="T11:V12"/>
    <mergeCell ref="X11:AB11"/>
    <mergeCell ref="P16:Q16"/>
    <mergeCell ref="R16:S16"/>
    <mergeCell ref="U16:V16"/>
    <mergeCell ref="Z16:AA16"/>
    <mergeCell ref="P17:Q17"/>
    <mergeCell ref="R17:S17"/>
    <mergeCell ref="U17:V17"/>
    <mergeCell ref="Z17:AA17"/>
    <mergeCell ref="P14:Q14"/>
    <mergeCell ref="R14:S14"/>
    <mergeCell ref="U14:V14"/>
    <mergeCell ref="Z14:AA14"/>
    <mergeCell ref="P15:Q15"/>
    <mergeCell ref="R15:S15"/>
    <mergeCell ref="U15:V15"/>
    <mergeCell ref="Z15:AA15"/>
    <mergeCell ref="P23:Q23"/>
    <mergeCell ref="R23:S24"/>
    <mergeCell ref="T23:V23"/>
    <mergeCell ref="X23:Y23"/>
    <mergeCell ref="P25:Q25"/>
    <mergeCell ref="R25:S25"/>
    <mergeCell ref="V25:W25"/>
    <mergeCell ref="X25:Z25"/>
    <mergeCell ref="P18:S18"/>
    <mergeCell ref="U18:V18"/>
    <mergeCell ref="X18:AA18"/>
    <mergeCell ref="T20:V22"/>
    <mergeCell ref="X20:Y20"/>
    <mergeCell ref="Z20:AA20"/>
    <mergeCell ref="P21:R21"/>
    <mergeCell ref="X21:Y21"/>
    <mergeCell ref="Z21:AA21"/>
    <mergeCell ref="X22:Y22"/>
    <mergeCell ref="Z22:AA22"/>
    <mergeCell ref="P27:Q27"/>
    <mergeCell ref="R27:S27"/>
    <mergeCell ref="V27:W27"/>
    <mergeCell ref="X27:Z27"/>
    <mergeCell ref="P28:Q28"/>
    <mergeCell ref="R28:S28"/>
    <mergeCell ref="V28:W28"/>
    <mergeCell ref="X28:Z28"/>
    <mergeCell ref="AA25:AC25"/>
    <mergeCell ref="P26:Q26"/>
    <mergeCell ref="R26:S26"/>
    <mergeCell ref="V26:W26"/>
    <mergeCell ref="X26:Z26"/>
    <mergeCell ref="AA26:AC26"/>
    <mergeCell ref="P30:Q30"/>
    <mergeCell ref="R30:S30"/>
    <mergeCell ref="V30:W30"/>
    <mergeCell ref="X30:Z30"/>
    <mergeCell ref="AA30:AC30"/>
    <mergeCell ref="AA28:AC28"/>
    <mergeCell ref="P29:Q29"/>
    <mergeCell ref="R29:S29"/>
    <mergeCell ref="V29:W29"/>
    <mergeCell ref="X29:Z29"/>
    <mergeCell ref="AA29:AC29"/>
    <mergeCell ref="P33:R33"/>
    <mergeCell ref="S33:W33"/>
    <mergeCell ref="X33:AA33"/>
    <mergeCell ref="AB33:AC33"/>
    <mergeCell ref="P34:R34"/>
    <mergeCell ref="S34:W34"/>
    <mergeCell ref="X34:AA34"/>
    <mergeCell ref="AB34:AC34"/>
    <mergeCell ref="P31:Q31"/>
    <mergeCell ref="R31:S31"/>
    <mergeCell ref="V31:W31"/>
    <mergeCell ref="X31:Z31"/>
    <mergeCell ref="AA31:AC31"/>
  </mergeCells>
  <phoneticPr fontId="1"/>
  <printOptions horizontalCentered="1" verticalCentered="1"/>
  <pageMargins left="0" right="0" top="0.39370078740157483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4"/>
  <sheetViews>
    <sheetView showGridLines="0" zoomScale="70" zoomScaleNormal="70" workbookViewId="0"/>
  </sheetViews>
  <sheetFormatPr defaultRowHeight="13.5" x14ac:dyDescent="0.15"/>
  <cols>
    <col min="1" max="1" width="20.375" customWidth="1"/>
    <col min="2" max="2" width="16.5" customWidth="1"/>
    <col min="3" max="3" width="14.5" customWidth="1"/>
    <col min="4" max="4" width="7" customWidth="1"/>
    <col min="5" max="5" width="20.625" customWidth="1"/>
    <col min="6" max="6" width="8.125" customWidth="1"/>
    <col min="7" max="7" width="9" customWidth="1"/>
    <col min="8" max="8" width="6.5" customWidth="1"/>
    <col min="9" max="9" width="39.5" customWidth="1"/>
    <col min="10" max="10" width="3.75" customWidth="1"/>
    <col min="11" max="11" width="20.375" customWidth="1"/>
    <col min="12" max="12" width="16.5" customWidth="1"/>
    <col min="13" max="13" width="14.5" customWidth="1"/>
    <col min="14" max="14" width="7" customWidth="1"/>
    <col min="15" max="15" width="20.625" customWidth="1"/>
    <col min="16" max="16" width="8.125" customWidth="1"/>
    <col min="17" max="17" width="9" customWidth="1"/>
    <col min="18" max="18" width="6.5" customWidth="1"/>
    <col min="19" max="19" width="39.5" customWidth="1"/>
  </cols>
  <sheetData>
    <row r="1" spans="1:19" ht="12.75" customHeight="1" x14ac:dyDescent="0.15">
      <c r="G1" s="345">
        <f>請求書入力!B11</f>
        <v>0</v>
      </c>
      <c r="H1" s="345"/>
      <c r="I1" s="345"/>
      <c r="Q1" s="345">
        <v>45777</v>
      </c>
      <c r="R1" s="345"/>
      <c r="S1" s="345"/>
    </row>
    <row r="2" spans="1:19" ht="20.25" customHeight="1" x14ac:dyDescent="0.15">
      <c r="A2" s="30"/>
      <c r="B2" s="30"/>
      <c r="E2" s="423" t="s">
        <v>42</v>
      </c>
      <c r="F2" s="35"/>
      <c r="G2" s="425" t="s">
        <v>7</v>
      </c>
      <c r="I2" s="427" t="s">
        <v>69</v>
      </c>
      <c r="K2" s="30"/>
      <c r="L2" s="30"/>
      <c r="O2" s="195" t="s">
        <v>42</v>
      </c>
      <c r="P2" s="35"/>
    </row>
    <row r="3" spans="1:19" ht="9.75" customHeight="1" thickBot="1" x14ac:dyDescent="0.2">
      <c r="A3" s="25"/>
      <c r="B3" s="25"/>
      <c r="E3" s="424"/>
      <c r="G3" s="426"/>
      <c r="H3" s="13"/>
      <c r="I3" s="428"/>
      <c r="K3" s="25"/>
      <c r="L3" s="25"/>
      <c r="O3" s="408" t="s">
        <v>154</v>
      </c>
      <c r="Q3" s="13" t="s">
        <v>7</v>
      </c>
      <c r="R3" s="13"/>
      <c r="S3" s="177" t="s">
        <v>69</v>
      </c>
    </row>
    <row r="4" spans="1:19" ht="20.25" customHeight="1" thickBot="1" x14ac:dyDescent="0.2">
      <c r="E4" s="139" t="str">
        <f>IF(請求書入力!B17="","",請求書入力!B17)</f>
        <v/>
      </c>
      <c r="G4" s="377" t="str">
        <f>IF(請求書入力!B7="","",請求書入力!B7)</f>
        <v/>
      </c>
      <c r="H4" s="378"/>
      <c r="I4" s="144" t="str">
        <f>IF(請求書入力!B8="","","登録番号："&amp;請求書入力!B8)</f>
        <v/>
      </c>
      <c r="N4" s="196"/>
      <c r="O4" s="409"/>
      <c r="P4" s="197"/>
      <c r="Q4" s="410" t="s">
        <v>114</v>
      </c>
      <c r="R4" s="411"/>
      <c r="S4" s="198" t="s">
        <v>117</v>
      </c>
    </row>
    <row r="5" spans="1:19" ht="12" customHeight="1" x14ac:dyDescent="0.15">
      <c r="A5" s="6"/>
      <c r="B5" s="6"/>
      <c r="C5" s="28"/>
      <c r="D5" s="28"/>
      <c r="G5" s="19" t="s">
        <v>8</v>
      </c>
      <c r="H5" s="34"/>
      <c r="I5" s="21"/>
      <c r="K5" s="6"/>
      <c r="L5" s="6"/>
      <c r="M5" s="158"/>
      <c r="N5" s="28"/>
      <c r="O5" s="43" t="s">
        <v>132</v>
      </c>
      <c r="Q5" s="19" t="s">
        <v>8</v>
      </c>
      <c r="R5" s="34"/>
      <c r="S5" s="21"/>
    </row>
    <row r="6" spans="1:19" ht="24.95" customHeight="1" x14ac:dyDescent="0.15">
      <c r="C6" s="26"/>
      <c r="D6" s="26"/>
      <c r="G6" s="22" t="s">
        <v>38</v>
      </c>
      <c r="H6" s="389">
        <f>請求書入力!B3</f>
        <v>0</v>
      </c>
      <c r="I6" s="390"/>
      <c r="M6" s="412"/>
      <c r="N6" s="412"/>
      <c r="O6" s="412"/>
      <c r="P6" s="178"/>
      <c r="Q6" s="22" t="s">
        <v>38</v>
      </c>
      <c r="R6" s="389">
        <v>0</v>
      </c>
      <c r="S6" s="390"/>
    </row>
    <row r="7" spans="1:19" ht="8.1" customHeight="1" x14ac:dyDescent="0.15">
      <c r="A7" s="6"/>
      <c r="B7" s="6"/>
      <c r="C7" s="28"/>
      <c r="D7" s="29"/>
      <c r="G7" s="338" t="s">
        <v>39</v>
      </c>
      <c r="H7" s="339" t="str">
        <f>請求書入力!B4&amp;CHAR(10)&amp;"　　"&amp;請求書入力!B5</f>
        <v xml:space="preserve">
　　</v>
      </c>
      <c r="I7" s="340"/>
      <c r="K7" s="6"/>
      <c r="L7" s="6"/>
      <c r="M7" s="412"/>
      <c r="N7" s="412"/>
      <c r="O7" s="412"/>
      <c r="P7" s="178"/>
      <c r="Q7" s="338" t="s">
        <v>39</v>
      </c>
      <c r="R7" s="339" t="s">
        <v>119</v>
      </c>
      <c r="S7" s="340"/>
    </row>
    <row r="8" spans="1:19" ht="24.95" customHeight="1" x14ac:dyDescent="0.15">
      <c r="C8" s="26"/>
      <c r="D8" s="26"/>
      <c r="G8" s="338"/>
      <c r="H8" s="339"/>
      <c r="I8" s="340"/>
      <c r="M8" s="412"/>
      <c r="N8" s="412"/>
      <c r="O8" s="412"/>
      <c r="P8" s="178"/>
      <c r="Q8" s="338"/>
      <c r="R8" s="339"/>
      <c r="S8" s="340"/>
    </row>
    <row r="9" spans="1:19" ht="8.1" customHeight="1" x14ac:dyDescent="0.15">
      <c r="A9" s="6"/>
      <c r="B9" s="6"/>
      <c r="C9" s="28"/>
      <c r="D9" s="29"/>
      <c r="G9" s="338"/>
      <c r="H9" s="339"/>
      <c r="I9" s="340"/>
      <c r="K9" s="6"/>
      <c r="L9" s="6"/>
      <c r="M9" s="28"/>
      <c r="N9" s="29"/>
      <c r="Q9" s="338"/>
      <c r="R9" s="339"/>
      <c r="S9" s="340"/>
    </row>
    <row r="10" spans="1:19" ht="24.95" customHeight="1" thickBot="1" x14ac:dyDescent="0.2">
      <c r="A10" s="37" t="s">
        <v>47</v>
      </c>
      <c r="G10" s="23" t="s">
        <v>40</v>
      </c>
      <c r="H10" s="391" t="str">
        <f>"　"&amp;請求書入力!B6</f>
        <v>　</v>
      </c>
      <c r="I10" s="392"/>
      <c r="K10" s="37" t="s">
        <v>47</v>
      </c>
      <c r="Q10" s="23" t="s">
        <v>40</v>
      </c>
      <c r="R10" s="391" t="s">
        <v>133</v>
      </c>
      <c r="S10" s="392"/>
    </row>
    <row r="11" spans="1:19" ht="20.25" customHeight="1" thickBot="1" x14ac:dyDescent="0.2">
      <c r="A11" s="87" t="str">
        <f>IF(請求書入力!B32="","",請求書入力!B32)</f>
        <v/>
      </c>
      <c r="E11" s="32"/>
      <c r="F11" s="32"/>
      <c r="G11" s="33"/>
      <c r="H11" s="33"/>
      <c r="I11" s="33"/>
      <c r="K11" s="87" t="s">
        <v>114</v>
      </c>
      <c r="O11" s="32"/>
      <c r="P11" s="32"/>
      <c r="Q11" s="33"/>
      <c r="R11" s="33"/>
      <c r="S11" s="33"/>
    </row>
    <row r="12" spans="1:19" ht="20.100000000000001" customHeight="1" x14ac:dyDescent="0.15">
      <c r="A12" s="413" t="s">
        <v>2</v>
      </c>
      <c r="B12" s="329"/>
      <c r="C12" s="31" t="s">
        <v>43</v>
      </c>
      <c r="D12" s="27" t="s">
        <v>4</v>
      </c>
      <c r="E12" s="31" t="s">
        <v>44</v>
      </c>
      <c r="F12" s="327" t="s">
        <v>45</v>
      </c>
      <c r="G12" s="328"/>
      <c r="H12" s="329"/>
      <c r="I12" s="36" t="s">
        <v>46</v>
      </c>
      <c r="K12" s="413" t="s">
        <v>2</v>
      </c>
      <c r="L12" s="329"/>
      <c r="M12" s="31" t="s">
        <v>43</v>
      </c>
      <c r="N12" s="27" t="s">
        <v>4</v>
      </c>
      <c r="O12" s="31" t="s">
        <v>44</v>
      </c>
      <c r="P12" s="327" t="s">
        <v>45</v>
      </c>
      <c r="Q12" s="328"/>
      <c r="R12" s="329"/>
      <c r="S12" s="36" t="s">
        <v>46</v>
      </c>
    </row>
    <row r="13" spans="1:19" ht="20.100000000000001" customHeight="1" x14ac:dyDescent="0.15">
      <c r="A13" s="394" t="str">
        <f>IF(請求書入力!B34="","",請求書入力!B34)</f>
        <v/>
      </c>
      <c r="B13" s="395"/>
      <c r="C13" s="84" t="str">
        <f>IF(請求書入力!D34="","",請求書入力!D34)</f>
        <v/>
      </c>
      <c r="D13" s="38" t="str">
        <f>IF(請求書入力!E34="","",請求書入力!E34)</f>
        <v/>
      </c>
      <c r="E13" s="105" t="str">
        <f>IF(請求書入力!F34="","",請求書入力!F34)</f>
        <v/>
      </c>
      <c r="F13" s="396" t="str">
        <f>IF(請求書入力!G34="","",請求書入力!G34)</f>
        <v/>
      </c>
      <c r="G13" s="397"/>
      <c r="H13" s="398"/>
      <c r="I13" s="39" t="str">
        <f>IF(請求書入力!I34="","",請求書入力!I34)</f>
        <v/>
      </c>
      <c r="K13" s="394" t="s">
        <v>134</v>
      </c>
      <c r="L13" s="395"/>
      <c r="M13" s="84">
        <v>5</v>
      </c>
      <c r="N13" s="38" t="s">
        <v>126</v>
      </c>
      <c r="O13" s="105">
        <v>300</v>
      </c>
      <c r="P13" s="396">
        <v>1500</v>
      </c>
      <c r="Q13" s="397"/>
      <c r="R13" s="398"/>
      <c r="S13" s="39" t="s">
        <v>114</v>
      </c>
    </row>
    <row r="14" spans="1:19" ht="20.100000000000001" customHeight="1" x14ac:dyDescent="0.15">
      <c r="A14" s="394" t="str">
        <f>IF(請求書入力!B35="","",請求書入力!B35)</f>
        <v/>
      </c>
      <c r="B14" s="395"/>
      <c r="C14" s="84" t="str">
        <f>IF(請求書入力!D35="","",請求書入力!D35)</f>
        <v/>
      </c>
      <c r="D14" s="38" t="str">
        <f>IF(請求書入力!E35="","",請求書入力!E35)</f>
        <v/>
      </c>
      <c r="E14" s="105" t="str">
        <f>IF(請求書入力!F35="","",請求書入力!F35)</f>
        <v/>
      </c>
      <c r="F14" s="396" t="str">
        <f>IF(請求書入力!G35="","",請求書入力!G35)</f>
        <v/>
      </c>
      <c r="G14" s="397"/>
      <c r="H14" s="398"/>
      <c r="I14" s="39" t="str">
        <f>IF(請求書入力!I35="","",請求書入力!I35)</f>
        <v/>
      </c>
      <c r="K14" s="394" t="s">
        <v>135</v>
      </c>
      <c r="L14" s="395"/>
      <c r="M14" s="84">
        <v>3</v>
      </c>
      <c r="N14" s="38" t="s">
        <v>136</v>
      </c>
      <c r="O14" s="105">
        <v>1000</v>
      </c>
      <c r="P14" s="396">
        <v>3000</v>
      </c>
      <c r="Q14" s="397"/>
      <c r="R14" s="398"/>
      <c r="S14" s="39" t="s">
        <v>114</v>
      </c>
    </row>
    <row r="15" spans="1:19" ht="20.100000000000001" customHeight="1" x14ac:dyDescent="0.15">
      <c r="A15" s="394" t="str">
        <f>IF(請求書入力!B36="","",請求書入力!B36)</f>
        <v/>
      </c>
      <c r="B15" s="395"/>
      <c r="C15" s="84" t="str">
        <f>IF(請求書入力!D36="","",請求書入力!D36)</f>
        <v/>
      </c>
      <c r="D15" s="38" t="str">
        <f>IF(請求書入力!E36="","",請求書入力!E36)</f>
        <v/>
      </c>
      <c r="E15" s="105" t="str">
        <f>IF(請求書入力!F36="","",請求書入力!F36)</f>
        <v/>
      </c>
      <c r="F15" s="396" t="str">
        <f>IF(請求書入力!G36="","",請求書入力!G36)</f>
        <v/>
      </c>
      <c r="G15" s="397"/>
      <c r="H15" s="398"/>
      <c r="I15" s="39" t="str">
        <f>IF(請求書入力!I36="","",請求書入力!I36)</f>
        <v/>
      </c>
      <c r="K15" s="394" t="s">
        <v>137</v>
      </c>
      <c r="L15" s="395"/>
      <c r="M15" s="84">
        <v>1</v>
      </c>
      <c r="N15" s="38" t="s">
        <v>121</v>
      </c>
      <c r="O15" s="105">
        <v>2000</v>
      </c>
      <c r="P15" s="396">
        <v>2000</v>
      </c>
      <c r="Q15" s="397"/>
      <c r="R15" s="398"/>
      <c r="S15" s="39" t="s">
        <v>114</v>
      </c>
    </row>
    <row r="16" spans="1:19" ht="20.100000000000001" customHeight="1" x14ac:dyDescent="0.15">
      <c r="A16" s="394" t="str">
        <f>IF(請求書入力!B37="","",請求書入力!B37)</f>
        <v/>
      </c>
      <c r="B16" s="395"/>
      <c r="C16" s="84" t="str">
        <f>IF(請求書入力!D37="","",請求書入力!D37)</f>
        <v/>
      </c>
      <c r="D16" s="38" t="str">
        <f>IF(請求書入力!E37="","",請求書入力!E37)</f>
        <v/>
      </c>
      <c r="E16" s="105" t="str">
        <f>IF(請求書入力!F37="","",請求書入力!F37)</f>
        <v/>
      </c>
      <c r="F16" s="396" t="str">
        <f>IF(請求書入力!G37="","",請求書入力!G37)</f>
        <v/>
      </c>
      <c r="G16" s="397"/>
      <c r="H16" s="398"/>
      <c r="I16" s="39" t="str">
        <f>IF(請求書入力!I37="","",請求書入力!I37)</f>
        <v/>
      </c>
      <c r="K16" s="394" t="s">
        <v>138</v>
      </c>
      <c r="L16" s="395"/>
      <c r="M16" s="84">
        <v>5</v>
      </c>
      <c r="N16" s="38" t="s">
        <v>139</v>
      </c>
      <c r="O16" s="105">
        <v>500</v>
      </c>
      <c r="P16" s="396">
        <v>2500</v>
      </c>
      <c r="Q16" s="397"/>
      <c r="R16" s="398"/>
      <c r="S16" s="39" t="s">
        <v>114</v>
      </c>
    </row>
    <row r="17" spans="1:19" ht="20.100000000000001" customHeight="1" x14ac:dyDescent="0.15">
      <c r="A17" s="394" t="str">
        <f>IF(請求書入力!B38="","",請求書入力!B38)</f>
        <v/>
      </c>
      <c r="B17" s="395"/>
      <c r="C17" s="84" t="str">
        <f>IF(請求書入力!D38="","",請求書入力!D38)</f>
        <v/>
      </c>
      <c r="D17" s="38" t="str">
        <f>IF(請求書入力!E38="","",請求書入力!E38)</f>
        <v/>
      </c>
      <c r="E17" s="105" t="str">
        <f>IF(請求書入力!F38="","",請求書入力!F38)</f>
        <v/>
      </c>
      <c r="F17" s="396" t="str">
        <f>IF(請求書入力!G38="","",請求書入力!G38)</f>
        <v/>
      </c>
      <c r="G17" s="397"/>
      <c r="H17" s="398"/>
      <c r="I17" s="39" t="str">
        <f>IF(請求書入力!I38="","",請求書入力!I38)</f>
        <v/>
      </c>
      <c r="K17" s="394" t="s">
        <v>140</v>
      </c>
      <c r="L17" s="395"/>
      <c r="M17" s="84">
        <v>3</v>
      </c>
      <c r="N17" s="38" t="s">
        <v>126</v>
      </c>
      <c r="O17" s="105">
        <v>400</v>
      </c>
      <c r="P17" s="396">
        <v>1200</v>
      </c>
      <c r="Q17" s="397"/>
      <c r="R17" s="398"/>
      <c r="S17" s="39" t="s">
        <v>114</v>
      </c>
    </row>
    <row r="18" spans="1:19" ht="20.100000000000001" customHeight="1" x14ac:dyDescent="0.15">
      <c r="A18" s="394" t="str">
        <f>IF(請求書入力!B39="","",請求書入力!B39)</f>
        <v/>
      </c>
      <c r="B18" s="395"/>
      <c r="C18" s="84" t="str">
        <f>IF(請求書入力!D39="","",請求書入力!D39)</f>
        <v/>
      </c>
      <c r="D18" s="38" t="str">
        <f>IF(請求書入力!E39="","",請求書入力!E39)</f>
        <v/>
      </c>
      <c r="E18" s="105" t="str">
        <f>IF(請求書入力!F39="","",請求書入力!F39)</f>
        <v/>
      </c>
      <c r="F18" s="396" t="str">
        <f>IF(請求書入力!G39="","",請求書入力!G39)</f>
        <v/>
      </c>
      <c r="G18" s="397"/>
      <c r="H18" s="398"/>
      <c r="I18" s="39" t="str">
        <f>IF(請求書入力!I39="","",請求書入力!I39)</f>
        <v/>
      </c>
      <c r="K18" s="394"/>
      <c r="L18" s="395"/>
      <c r="M18" s="84"/>
      <c r="N18" s="38"/>
      <c r="O18" s="105"/>
      <c r="P18" s="396"/>
      <c r="Q18" s="397"/>
      <c r="R18" s="398"/>
      <c r="S18" s="39"/>
    </row>
    <row r="19" spans="1:19" ht="20.100000000000001" customHeight="1" x14ac:dyDescent="0.15">
      <c r="A19" s="394" t="str">
        <f>IF(請求書入力!B40="","",請求書入力!B40)</f>
        <v/>
      </c>
      <c r="B19" s="395"/>
      <c r="C19" s="84" t="str">
        <f>IF(請求書入力!D40="","",請求書入力!D40)</f>
        <v/>
      </c>
      <c r="D19" s="38" t="str">
        <f>IF(請求書入力!E40="","",請求書入力!E40)</f>
        <v/>
      </c>
      <c r="E19" s="105" t="str">
        <f>IF(請求書入力!F40="","",請求書入力!F40)</f>
        <v/>
      </c>
      <c r="F19" s="396" t="str">
        <f>IF(請求書入力!G40="","",請求書入力!G40)</f>
        <v/>
      </c>
      <c r="G19" s="397"/>
      <c r="H19" s="398"/>
      <c r="I19" s="39" t="str">
        <f>IF(請求書入力!I40="","",請求書入力!I40)</f>
        <v/>
      </c>
      <c r="K19" s="394" t="s">
        <v>141</v>
      </c>
      <c r="L19" s="395"/>
      <c r="M19" s="84">
        <v>5</v>
      </c>
      <c r="N19" s="38" t="s">
        <v>126</v>
      </c>
      <c r="O19" s="105">
        <v>100</v>
      </c>
      <c r="P19" s="396">
        <v>500</v>
      </c>
      <c r="Q19" s="397"/>
      <c r="R19" s="398"/>
      <c r="S19" s="39" t="s">
        <v>142</v>
      </c>
    </row>
    <row r="20" spans="1:19" ht="20.100000000000001" customHeight="1" x14ac:dyDescent="0.15">
      <c r="A20" s="394" t="str">
        <f>IF(請求書入力!B41="","",請求書入力!B41)</f>
        <v/>
      </c>
      <c r="B20" s="395"/>
      <c r="C20" s="84" t="str">
        <f>IF(請求書入力!D41="","",請求書入力!D41)</f>
        <v/>
      </c>
      <c r="D20" s="38" t="str">
        <f>IF(請求書入力!E41="","",請求書入力!E41)</f>
        <v/>
      </c>
      <c r="E20" s="105" t="str">
        <f>IF(請求書入力!F41="","",請求書入力!F41)</f>
        <v/>
      </c>
      <c r="F20" s="396" t="str">
        <f>IF(請求書入力!G41="","",請求書入力!G41)</f>
        <v/>
      </c>
      <c r="G20" s="397"/>
      <c r="H20" s="398"/>
      <c r="I20" s="39" t="str">
        <f>IF(請求書入力!I41="","",請求書入力!I41)</f>
        <v/>
      </c>
      <c r="K20" s="394" t="s">
        <v>114</v>
      </c>
      <c r="L20" s="395"/>
      <c r="M20" s="84" t="s">
        <v>114</v>
      </c>
      <c r="N20" s="38" t="s">
        <v>114</v>
      </c>
      <c r="O20" s="105" t="s">
        <v>114</v>
      </c>
      <c r="P20" s="396" t="s">
        <v>114</v>
      </c>
      <c r="Q20" s="397"/>
      <c r="R20" s="398"/>
      <c r="S20" s="39" t="s">
        <v>114</v>
      </c>
    </row>
    <row r="21" spans="1:19" ht="20.100000000000001" customHeight="1" x14ac:dyDescent="0.15">
      <c r="A21" s="394" t="str">
        <f>IF(請求書入力!B42="","",請求書入力!B42)</f>
        <v/>
      </c>
      <c r="B21" s="395"/>
      <c r="C21" s="84" t="str">
        <f>IF(請求書入力!D42="","",請求書入力!D42)</f>
        <v/>
      </c>
      <c r="D21" s="38" t="str">
        <f>IF(請求書入力!E42="","",請求書入力!E42)</f>
        <v/>
      </c>
      <c r="E21" s="105" t="str">
        <f>IF(請求書入力!F42="","",請求書入力!F42)</f>
        <v/>
      </c>
      <c r="F21" s="396" t="str">
        <f>IF(請求書入力!G42="","",請求書入力!G42)</f>
        <v/>
      </c>
      <c r="G21" s="397"/>
      <c r="H21" s="398"/>
      <c r="I21" s="39" t="str">
        <f>IF(請求書入力!I42="","",請求書入力!I42)</f>
        <v/>
      </c>
      <c r="K21" s="394" t="s">
        <v>114</v>
      </c>
      <c r="L21" s="395"/>
      <c r="M21" s="84" t="s">
        <v>114</v>
      </c>
      <c r="N21" s="38" t="s">
        <v>114</v>
      </c>
      <c r="O21" s="105" t="s">
        <v>114</v>
      </c>
      <c r="P21" s="396" t="s">
        <v>114</v>
      </c>
      <c r="Q21" s="397"/>
      <c r="R21" s="398"/>
      <c r="S21" s="39" t="s">
        <v>114</v>
      </c>
    </row>
    <row r="22" spans="1:19" ht="20.100000000000001" customHeight="1" x14ac:dyDescent="0.15">
      <c r="A22" s="394" t="str">
        <f>IF(請求書入力!B43="","",請求書入力!B43)</f>
        <v/>
      </c>
      <c r="B22" s="395"/>
      <c r="C22" s="84" t="str">
        <f>IF(請求書入力!D43="","",請求書入力!D43)</f>
        <v/>
      </c>
      <c r="D22" s="38" t="str">
        <f>IF(請求書入力!E43="","",請求書入力!E43)</f>
        <v/>
      </c>
      <c r="E22" s="105" t="str">
        <f>IF(請求書入力!F43="","",請求書入力!F43)</f>
        <v/>
      </c>
      <c r="F22" s="396" t="str">
        <f>IF(請求書入力!G43="","",請求書入力!G43)</f>
        <v/>
      </c>
      <c r="G22" s="397"/>
      <c r="H22" s="398"/>
      <c r="I22" s="39" t="str">
        <f>IF(請求書入力!I43="","",請求書入力!I43)</f>
        <v/>
      </c>
      <c r="K22" s="394" t="s">
        <v>114</v>
      </c>
      <c r="L22" s="395"/>
      <c r="M22" s="84" t="s">
        <v>114</v>
      </c>
      <c r="N22" s="38" t="s">
        <v>114</v>
      </c>
      <c r="O22" s="105" t="s">
        <v>114</v>
      </c>
      <c r="P22" s="396" t="s">
        <v>114</v>
      </c>
      <c r="Q22" s="397"/>
      <c r="R22" s="398"/>
      <c r="S22" s="39" t="s">
        <v>114</v>
      </c>
    </row>
    <row r="23" spans="1:19" ht="20.100000000000001" customHeight="1" x14ac:dyDescent="0.15">
      <c r="A23" s="394" t="str">
        <f>IF(請求書入力!B44="","",請求書入力!B44)</f>
        <v/>
      </c>
      <c r="B23" s="395"/>
      <c r="C23" s="84" t="str">
        <f>IF(請求書入力!D44="","",請求書入力!D44)</f>
        <v/>
      </c>
      <c r="D23" s="38" t="str">
        <f>IF(請求書入力!E44="","",請求書入力!E44)</f>
        <v/>
      </c>
      <c r="E23" s="105" t="str">
        <f>IF(請求書入力!F44="","",請求書入力!F44)</f>
        <v/>
      </c>
      <c r="F23" s="396" t="str">
        <f>IF(請求書入力!G44="","",請求書入力!G44)</f>
        <v/>
      </c>
      <c r="G23" s="397"/>
      <c r="H23" s="398"/>
      <c r="I23" s="39" t="str">
        <f>IF(請求書入力!I44="","",請求書入力!I44)</f>
        <v/>
      </c>
      <c r="K23" s="394" t="s">
        <v>114</v>
      </c>
      <c r="L23" s="395"/>
      <c r="M23" s="84" t="s">
        <v>114</v>
      </c>
      <c r="N23" s="38" t="s">
        <v>114</v>
      </c>
      <c r="O23" s="105" t="s">
        <v>114</v>
      </c>
      <c r="P23" s="396" t="s">
        <v>114</v>
      </c>
      <c r="Q23" s="397"/>
      <c r="R23" s="398"/>
      <c r="S23" s="39" t="s">
        <v>114</v>
      </c>
    </row>
    <row r="24" spans="1:19" ht="20.100000000000001" customHeight="1" x14ac:dyDescent="0.15">
      <c r="A24" s="394" t="str">
        <f>IF(請求書入力!B45="","",請求書入力!B45)</f>
        <v/>
      </c>
      <c r="B24" s="395"/>
      <c r="C24" s="84" t="str">
        <f>IF(請求書入力!D45="","",請求書入力!D45)</f>
        <v/>
      </c>
      <c r="D24" s="38" t="str">
        <f>IF(請求書入力!E45="","",請求書入力!E45)</f>
        <v/>
      </c>
      <c r="E24" s="105" t="str">
        <f>IF(請求書入力!F45="","",請求書入力!F45)</f>
        <v/>
      </c>
      <c r="F24" s="396" t="str">
        <f>IF(請求書入力!G45="","",請求書入力!G45)</f>
        <v/>
      </c>
      <c r="G24" s="397"/>
      <c r="H24" s="398"/>
      <c r="I24" s="39" t="str">
        <f>IF(請求書入力!I45="","",請求書入力!I45)</f>
        <v/>
      </c>
      <c r="K24" s="394" t="s">
        <v>114</v>
      </c>
      <c r="L24" s="395"/>
      <c r="M24" s="84" t="s">
        <v>114</v>
      </c>
      <c r="N24" s="38" t="s">
        <v>114</v>
      </c>
      <c r="O24" s="105" t="s">
        <v>114</v>
      </c>
      <c r="P24" s="396" t="s">
        <v>114</v>
      </c>
      <c r="Q24" s="397"/>
      <c r="R24" s="398"/>
      <c r="S24" s="39" t="s">
        <v>114</v>
      </c>
    </row>
    <row r="25" spans="1:19" ht="20.100000000000001" customHeight="1" x14ac:dyDescent="0.15">
      <c r="A25" s="394" t="str">
        <f>IF(請求書入力!B46="","",請求書入力!B46)</f>
        <v/>
      </c>
      <c r="B25" s="395"/>
      <c r="C25" s="84" t="str">
        <f>IF(請求書入力!D46="","",請求書入力!D46)</f>
        <v/>
      </c>
      <c r="D25" s="38" t="str">
        <f>IF(請求書入力!E46="","",請求書入力!E46)</f>
        <v/>
      </c>
      <c r="E25" s="105" t="str">
        <f>IF(請求書入力!F46="","",請求書入力!F46)</f>
        <v/>
      </c>
      <c r="F25" s="396" t="str">
        <f>IF(請求書入力!G46="","",請求書入力!G46)</f>
        <v/>
      </c>
      <c r="G25" s="397"/>
      <c r="H25" s="398"/>
      <c r="I25" s="39" t="str">
        <f>IF(請求書入力!I46="","",請求書入力!I46)</f>
        <v/>
      </c>
      <c r="K25" s="394" t="s">
        <v>114</v>
      </c>
      <c r="L25" s="395"/>
      <c r="M25" s="84" t="s">
        <v>114</v>
      </c>
      <c r="N25" s="38" t="s">
        <v>114</v>
      </c>
      <c r="O25" s="105" t="s">
        <v>114</v>
      </c>
      <c r="P25" s="396" t="s">
        <v>114</v>
      </c>
      <c r="Q25" s="397"/>
      <c r="R25" s="398"/>
      <c r="S25" s="39" t="s">
        <v>114</v>
      </c>
    </row>
    <row r="26" spans="1:19" ht="20.100000000000001" customHeight="1" x14ac:dyDescent="0.15">
      <c r="A26" s="394" t="str">
        <f>IF(請求書入力!B47="","",請求書入力!B47)</f>
        <v/>
      </c>
      <c r="B26" s="395"/>
      <c r="C26" s="84" t="str">
        <f>IF(請求書入力!D47="","",請求書入力!D47)</f>
        <v/>
      </c>
      <c r="D26" s="38" t="str">
        <f>IF(請求書入力!E47="","",請求書入力!E47)</f>
        <v/>
      </c>
      <c r="E26" s="105" t="str">
        <f>IF(請求書入力!F47="","",請求書入力!F47)</f>
        <v/>
      </c>
      <c r="F26" s="396" t="str">
        <f>IF(請求書入力!G47="","",請求書入力!G47)</f>
        <v/>
      </c>
      <c r="G26" s="397"/>
      <c r="H26" s="398"/>
      <c r="I26" s="39" t="str">
        <f>IF(請求書入力!I47="","",請求書入力!I47)</f>
        <v/>
      </c>
      <c r="K26" s="394" t="s">
        <v>114</v>
      </c>
      <c r="L26" s="395"/>
      <c r="M26" s="84" t="s">
        <v>114</v>
      </c>
      <c r="N26" s="38" t="s">
        <v>114</v>
      </c>
      <c r="O26" s="105" t="s">
        <v>114</v>
      </c>
      <c r="P26" s="396" t="s">
        <v>114</v>
      </c>
      <c r="Q26" s="397"/>
      <c r="R26" s="398"/>
      <c r="S26" s="39" t="s">
        <v>114</v>
      </c>
    </row>
    <row r="27" spans="1:19" ht="20.100000000000001" customHeight="1" x14ac:dyDescent="0.15">
      <c r="A27" s="394" t="str">
        <f>IF(請求書入力!B48="","",請求書入力!B48)</f>
        <v/>
      </c>
      <c r="B27" s="395"/>
      <c r="C27" s="84" t="str">
        <f>IF(請求書入力!D48="","",請求書入力!D48)</f>
        <v/>
      </c>
      <c r="D27" s="38" t="str">
        <f>IF(請求書入力!E48="","",請求書入力!E48)</f>
        <v/>
      </c>
      <c r="E27" s="105" t="str">
        <f>IF(請求書入力!F48="","",請求書入力!F48)</f>
        <v/>
      </c>
      <c r="F27" s="396" t="str">
        <f>IF(請求書入力!G48="","",請求書入力!G48)</f>
        <v/>
      </c>
      <c r="G27" s="397"/>
      <c r="H27" s="398"/>
      <c r="I27" s="39" t="str">
        <f>IF(請求書入力!I48="","",請求書入力!I48)</f>
        <v/>
      </c>
      <c r="K27" s="394" t="s">
        <v>114</v>
      </c>
      <c r="L27" s="395"/>
      <c r="M27" s="84" t="s">
        <v>114</v>
      </c>
      <c r="N27" s="38" t="s">
        <v>114</v>
      </c>
      <c r="O27" s="105" t="s">
        <v>114</v>
      </c>
      <c r="P27" s="396" t="s">
        <v>114</v>
      </c>
      <c r="Q27" s="397"/>
      <c r="R27" s="398"/>
      <c r="S27" s="39" t="s">
        <v>114</v>
      </c>
    </row>
    <row r="28" spans="1:19" ht="20.100000000000001" customHeight="1" x14ac:dyDescent="0.15">
      <c r="A28" s="394" t="str">
        <f>IF(請求書入力!B49="","",請求書入力!B49)</f>
        <v/>
      </c>
      <c r="B28" s="395"/>
      <c r="C28" s="84" t="str">
        <f>IF(請求書入力!D49="","",請求書入力!D49)</f>
        <v/>
      </c>
      <c r="D28" s="38" t="str">
        <f>IF(請求書入力!E49="","",請求書入力!E49)</f>
        <v/>
      </c>
      <c r="E28" s="105" t="str">
        <f>IF(請求書入力!F49="","",請求書入力!F49)</f>
        <v/>
      </c>
      <c r="F28" s="396" t="str">
        <f>IF(請求書入力!G49="","",請求書入力!G49)</f>
        <v/>
      </c>
      <c r="G28" s="397"/>
      <c r="H28" s="398"/>
      <c r="I28" s="39" t="str">
        <f>IF(請求書入力!I49="","",請求書入力!I49)</f>
        <v/>
      </c>
      <c r="K28" s="394" t="s">
        <v>114</v>
      </c>
      <c r="L28" s="395"/>
      <c r="M28" s="84" t="s">
        <v>114</v>
      </c>
      <c r="N28" s="38" t="s">
        <v>114</v>
      </c>
      <c r="O28" s="105" t="s">
        <v>114</v>
      </c>
      <c r="P28" s="396" t="s">
        <v>114</v>
      </c>
      <c r="Q28" s="397"/>
      <c r="R28" s="398"/>
      <c r="S28" s="39" t="s">
        <v>114</v>
      </c>
    </row>
    <row r="29" spans="1:19" ht="20.100000000000001" customHeight="1" x14ac:dyDescent="0.15">
      <c r="A29" s="394" t="str">
        <f>IF(請求書入力!B50="","",請求書入力!B50)</f>
        <v/>
      </c>
      <c r="B29" s="395"/>
      <c r="C29" s="84" t="str">
        <f>IF(請求書入力!D50="","",請求書入力!D50)</f>
        <v/>
      </c>
      <c r="D29" s="38" t="str">
        <f>IF(請求書入力!E50="","",請求書入力!E50)</f>
        <v/>
      </c>
      <c r="E29" s="105" t="str">
        <f>IF(請求書入力!F50="","",請求書入力!F50)</f>
        <v/>
      </c>
      <c r="F29" s="396" t="str">
        <f>IF(請求書入力!G50="","",請求書入力!G50)</f>
        <v/>
      </c>
      <c r="G29" s="397"/>
      <c r="H29" s="398"/>
      <c r="I29" s="39" t="str">
        <f>IF(請求書入力!I50="","",請求書入力!I50)</f>
        <v/>
      </c>
      <c r="K29" s="394" t="s">
        <v>114</v>
      </c>
      <c r="L29" s="395"/>
      <c r="M29" s="84" t="s">
        <v>114</v>
      </c>
      <c r="N29" s="38" t="s">
        <v>114</v>
      </c>
      <c r="O29" s="105" t="s">
        <v>114</v>
      </c>
      <c r="P29" s="396" t="s">
        <v>114</v>
      </c>
      <c r="Q29" s="397"/>
      <c r="R29" s="398"/>
      <c r="S29" s="39" t="s">
        <v>114</v>
      </c>
    </row>
    <row r="30" spans="1:19" ht="20.100000000000001" customHeight="1" x14ac:dyDescent="0.15">
      <c r="A30" s="394" t="str">
        <f>IF(請求書入力!B51="","",請求書入力!B51)</f>
        <v/>
      </c>
      <c r="B30" s="395"/>
      <c r="C30" s="84" t="str">
        <f>IF(請求書入力!D51="","",請求書入力!D51)</f>
        <v/>
      </c>
      <c r="D30" s="38" t="str">
        <f>IF(請求書入力!E51="","",請求書入力!E51)</f>
        <v/>
      </c>
      <c r="E30" s="105" t="str">
        <f>IF(請求書入力!F51="","",請求書入力!F51)</f>
        <v/>
      </c>
      <c r="F30" s="396" t="str">
        <f>IF(請求書入力!G51="","",請求書入力!G51)</f>
        <v/>
      </c>
      <c r="G30" s="397"/>
      <c r="H30" s="398"/>
      <c r="I30" s="39" t="str">
        <f>IF(請求書入力!I51="","",請求書入力!I51)</f>
        <v/>
      </c>
      <c r="K30" s="394" t="s">
        <v>114</v>
      </c>
      <c r="L30" s="395"/>
      <c r="M30" s="84" t="s">
        <v>114</v>
      </c>
      <c r="N30" s="38" t="s">
        <v>114</v>
      </c>
      <c r="O30" s="105" t="s">
        <v>114</v>
      </c>
      <c r="P30" s="396" t="s">
        <v>114</v>
      </c>
      <c r="Q30" s="397"/>
      <c r="R30" s="398"/>
      <c r="S30" s="39" t="s">
        <v>114</v>
      </c>
    </row>
    <row r="31" spans="1:19" ht="20.100000000000001" customHeight="1" thickBot="1" x14ac:dyDescent="0.2">
      <c r="A31" s="399" t="str">
        <f>IF(請求書入力!B52="","",請求書入力!B52)</f>
        <v/>
      </c>
      <c r="B31" s="400"/>
      <c r="C31" s="85" t="str">
        <f>IF(請求書入力!D52="","",請求書入力!D52)</f>
        <v/>
      </c>
      <c r="D31" s="45" t="str">
        <f>IF(請求書入力!E52="","",請求書入力!E52)</f>
        <v/>
      </c>
      <c r="E31" s="106" t="str">
        <f>IF(請求書入力!F52="","",請求書入力!F52)</f>
        <v/>
      </c>
      <c r="F31" s="401" t="str">
        <f>IF(請求書入力!G52="","",請求書入力!G52)</f>
        <v/>
      </c>
      <c r="G31" s="402"/>
      <c r="H31" s="403"/>
      <c r="I31" s="44" t="str">
        <f>IF(請求書入力!I52="","",請求書入力!I52)</f>
        <v/>
      </c>
      <c r="K31" s="399" t="s">
        <v>114</v>
      </c>
      <c r="L31" s="400"/>
      <c r="M31" s="85" t="s">
        <v>114</v>
      </c>
      <c r="N31" s="45" t="s">
        <v>114</v>
      </c>
      <c r="O31" s="106" t="s">
        <v>114</v>
      </c>
      <c r="P31" s="401" t="s">
        <v>114</v>
      </c>
      <c r="Q31" s="402"/>
      <c r="R31" s="403"/>
      <c r="S31" s="44" t="s">
        <v>114</v>
      </c>
    </row>
    <row r="32" spans="1:19" ht="20.100000000000001" customHeight="1" thickBot="1" x14ac:dyDescent="0.2">
      <c r="A32" s="404" t="s">
        <v>48</v>
      </c>
      <c r="B32" s="404"/>
      <c r="C32" s="42"/>
      <c r="D32" s="43"/>
      <c r="E32" s="48" t="s">
        <v>49</v>
      </c>
      <c r="F32" s="405">
        <f>SUM(F13:H31)</f>
        <v>0</v>
      </c>
      <c r="G32" s="406"/>
      <c r="H32" s="407"/>
      <c r="I32" s="90" t="s">
        <v>60</v>
      </c>
      <c r="K32" s="404" t="s">
        <v>48</v>
      </c>
      <c r="L32" s="404"/>
      <c r="M32" s="42"/>
      <c r="N32" s="43"/>
      <c r="O32" s="48" t="s">
        <v>49</v>
      </c>
      <c r="P32" s="405">
        <v>10700</v>
      </c>
      <c r="Q32" s="406"/>
      <c r="R32" s="407"/>
      <c r="S32" s="90" t="s">
        <v>60</v>
      </c>
    </row>
    <row r="33" spans="1:9" ht="20.100000000000001" customHeight="1" x14ac:dyDescent="0.15">
      <c r="A33" s="413" t="s">
        <v>2</v>
      </c>
      <c r="B33" s="329"/>
      <c r="C33" s="31" t="s">
        <v>43</v>
      </c>
      <c r="D33" s="27" t="s">
        <v>4</v>
      </c>
      <c r="E33" s="31" t="s">
        <v>44</v>
      </c>
      <c r="F33" s="327" t="s">
        <v>45</v>
      </c>
      <c r="G33" s="328"/>
      <c r="H33" s="329"/>
      <c r="I33" s="36" t="s">
        <v>46</v>
      </c>
    </row>
    <row r="34" spans="1:9" ht="20.100000000000001" customHeight="1" x14ac:dyDescent="0.15">
      <c r="A34" s="418" t="str">
        <f>IF(請求書入力!B53="","",請求書入力!B53)</f>
        <v/>
      </c>
      <c r="B34" s="419"/>
      <c r="C34" s="86" t="str">
        <f>IF(請求書入力!D53="","",請求書入力!D53)</f>
        <v/>
      </c>
      <c r="D34" s="41" t="str">
        <f>IF(請求書入力!E53="","",請求書入力!E53)</f>
        <v/>
      </c>
      <c r="E34" s="107" t="str">
        <f>IF(請求書入力!F53="","",請求書入力!F53)</f>
        <v/>
      </c>
      <c r="F34" s="420" t="str">
        <f>IF(請求書入力!G53="","",請求書入力!G53)</f>
        <v/>
      </c>
      <c r="G34" s="421"/>
      <c r="H34" s="422"/>
      <c r="I34" s="40" t="str">
        <f>IF(請求書入力!I53="","",請求書入力!I53)</f>
        <v/>
      </c>
    </row>
    <row r="35" spans="1:9" ht="20.100000000000001" customHeight="1" x14ac:dyDescent="0.15">
      <c r="A35" s="394" t="str">
        <f>IF(請求書入力!B54="","",請求書入力!B54)</f>
        <v/>
      </c>
      <c r="B35" s="395"/>
      <c r="C35" s="84" t="str">
        <f>IF(請求書入力!D54="","",請求書入力!D54)</f>
        <v/>
      </c>
      <c r="D35" s="38" t="str">
        <f>IF(請求書入力!E54="","",請求書入力!E54)</f>
        <v/>
      </c>
      <c r="E35" s="105" t="str">
        <f>IF(請求書入力!F54="","",請求書入力!F54)</f>
        <v/>
      </c>
      <c r="F35" s="396" t="str">
        <f>IF(請求書入力!G54="","",請求書入力!G54)</f>
        <v/>
      </c>
      <c r="G35" s="397"/>
      <c r="H35" s="398"/>
      <c r="I35" s="39" t="str">
        <f>IF(請求書入力!I54="","",請求書入力!I54)</f>
        <v/>
      </c>
    </row>
    <row r="36" spans="1:9" ht="20.100000000000001" customHeight="1" x14ac:dyDescent="0.15">
      <c r="A36" s="394" t="str">
        <f>IF(請求書入力!B55="","",請求書入力!B55)</f>
        <v/>
      </c>
      <c r="B36" s="395"/>
      <c r="C36" s="84" t="str">
        <f>IF(請求書入力!D55="","",請求書入力!D55)</f>
        <v/>
      </c>
      <c r="D36" s="38" t="str">
        <f>IF(請求書入力!E55="","",請求書入力!E55)</f>
        <v/>
      </c>
      <c r="E36" s="105" t="str">
        <f>IF(請求書入力!F55="","",請求書入力!F55)</f>
        <v/>
      </c>
      <c r="F36" s="396" t="str">
        <f>IF(請求書入力!G55="","",請求書入力!G55)</f>
        <v/>
      </c>
      <c r="G36" s="397"/>
      <c r="H36" s="398"/>
      <c r="I36" s="39" t="str">
        <f>IF(請求書入力!I55="","",請求書入力!I55)</f>
        <v/>
      </c>
    </row>
    <row r="37" spans="1:9" ht="20.100000000000001" customHeight="1" x14ac:dyDescent="0.15">
      <c r="A37" s="394" t="str">
        <f>IF(請求書入力!B56="","",請求書入力!B56)</f>
        <v/>
      </c>
      <c r="B37" s="395"/>
      <c r="C37" s="84" t="str">
        <f>IF(請求書入力!D56="","",請求書入力!D56)</f>
        <v/>
      </c>
      <c r="D37" s="38" t="str">
        <f>IF(請求書入力!E56="","",請求書入力!E56)</f>
        <v/>
      </c>
      <c r="E37" s="105" t="str">
        <f>IF(請求書入力!F56="","",請求書入力!F56)</f>
        <v/>
      </c>
      <c r="F37" s="396" t="str">
        <f>IF(請求書入力!G56="","",請求書入力!G56)</f>
        <v/>
      </c>
      <c r="G37" s="397"/>
      <c r="H37" s="398"/>
      <c r="I37" s="39" t="str">
        <f>IF(請求書入力!I56="","",請求書入力!I56)</f>
        <v/>
      </c>
    </row>
    <row r="38" spans="1:9" ht="20.100000000000001" customHeight="1" x14ac:dyDescent="0.15">
      <c r="A38" s="394" t="str">
        <f>IF(請求書入力!B57="","",請求書入力!B57)</f>
        <v/>
      </c>
      <c r="B38" s="395"/>
      <c r="C38" s="84" t="str">
        <f>IF(請求書入力!D57="","",請求書入力!D57)</f>
        <v/>
      </c>
      <c r="D38" s="38" t="str">
        <f>IF(請求書入力!E57="","",請求書入力!E57)</f>
        <v/>
      </c>
      <c r="E38" s="105" t="str">
        <f>IF(請求書入力!F57="","",請求書入力!F57)</f>
        <v/>
      </c>
      <c r="F38" s="396" t="str">
        <f>IF(請求書入力!G57="","",請求書入力!G57)</f>
        <v/>
      </c>
      <c r="G38" s="397"/>
      <c r="H38" s="398"/>
      <c r="I38" s="39" t="str">
        <f>IF(請求書入力!I57="","",請求書入力!I57)</f>
        <v/>
      </c>
    </row>
    <row r="39" spans="1:9" ht="20.100000000000001" customHeight="1" x14ac:dyDescent="0.15">
      <c r="A39" s="394" t="str">
        <f>IF(請求書入力!B58="","",請求書入力!B58)</f>
        <v/>
      </c>
      <c r="B39" s="395"/>
      <c r="C39" s="84" t="str">
        <f>IF(請求書入力!D58="","",請求書入力!D58)</f>
        <v/>
      </c>
      <c r="D39" s="38" t="str">
        <f>IF(請求書入力!E58="","",請求書入力!E58)</f>
        <v/>
      </c>
      <c r="E39" s="105" t="str">
        <f>IF(請求書入力!F58="","",請求書入力!F58)</f>
        <v/>
      </c>
      <c r="F39" s="396" t="str">
        <f>IF(請求書入力!G58="","",請求書入力!G58)</f>
        <v/>
      </c>
      <c r="G39" s="397"/>
      <c r="H39" s="398"/>
      <c r="I39" s="39" t="str">
        <f>IF(請求書入力!I58="","",請求書入力!I58)</f>
        <v/>
      </c>
    </row>
    <row r="40" spans="1:9" ht="20.100000000000001" customHeight="1" x14ac:dyDescent="0.15">
      <c r="A40" s="394" t="str">
        <f>IF(請求書入力!B59="","",請求書入力!B59)</f>
        <v/>
      </c>
      <c r="B40" s="395"/>
      <c r="C40" s="84" t="str">
        <f>IF(請求書入力!D59="","",請求書入力!D59)</f>
        <v/>
      </c>
      <c r="D40" s="38" t="str">
        <f>IF(請求書入力!E59="","",請求書入力!E59)</f>
        <v/>
      </c>
      <c r="E40" s="105" t="str">
        <f>IF(請求書入力!F59="","",請求書入力!F59)</f>
        <v/>
      </c>
      <c r="F40" s="396" t="str">
        <f>IF(請求書入力!G59="","",請求書入力!G59)</f>
        <v/>
      </c>
      <c r="G40" s="397"/>
      <c r="H40" s="398"/>
      <c r="I40" s="39" t="str">
        <f>IF(請求書入力!I59="","",請求書入力!I59)</f>
        <v/>
      </c>
    </row>
    <row r="41" spans="1:9" ht="20.100000000000001" customHeight="1" x14ac:dyDescent="0.15">
      <c r="A41" s="394" t="str">
        <f>IF(請求書入力!B60="","",請求書入力!B60)</f>
        <v/>
      </c>
      <c r="B41" s="395"/>
      <c r="C41" s="84" t="str">
        <f>IF(請求書入力!D60="","",請求書入力!D60)</f>
        <v/>
      </c>
      <c r="D41" s="38" t="str">
        <f>IF(請求書入力!E60="","",請求書入力!E60)</f>
        <v/>
      </c>
      <c r="E41" s="105" t="str">
        <f>IF(請求書入力!F60="","",請求書入力!F60)</f>
        <v/>
      </c>
      <c r="F41" s="396" t="str">
        <f>IF(請求書入力!G60="","",請求書入力!G60)</f>
        <v/>
      </c>
      <c r="G41" s="397"/>
      <c r="H41" s="398"/>
      <c r="I41" s="39" t="str">
        <f>IF(請求書入力!I60="","",請求書入力!I60)</f>
        <v/>
      </c>
    </row>
    <row r="42" spans="1:9" ht="20.100000000000001" customHeight="1" x14ac:dyDescent="0.15">
      <c r="A42" s="394" t="str">
        <f>IF(請求書入力!B61="","",請求書入力!B61)</f>
        <v/>
      </c>
      <c r="B42" s="395"/>
      <c r="C42" s="84" t="str">
        <f>IF(請求書入力!D61="","",請求書入力!D61)</f>
        <v/>
      </c>
      <c r="D42" s="38" t="str">
        <f>IF(請求書入力!E61="","",請求書入力!E61)</f>
        <v/>
      </c>
      <c r="E42" s="105" t="str">
        <f>IF(請求書入力!F61="","",請求書入力!F61)</f>
        <v/>
      </c>
      <c r="F42" s="396" t="str">
        <f>IF(請求書入力!G61="","",請求書入力!G61)</f>
        <v/>
      </c>
      <c r="G42" s="397"/>
      <c r="H42" s="398"/>
      <c r="I42" s="39" t="str">
        <f>IF(請求書入力!I61="","",請求書入力!I61)</f>
        <v/>
      </c>
    </row>
    <row r="43" spans="1:9" ht="20.100000000000001" customHeight="1" x14ac:dyDescent="0.15">
      <c r="A43" s="394" t="str">
        <f>IF(請求書入力!B62="","",請求書入力!B62)</f>
        <v/>
      </c>
      <c r="B43" s="395"/>
      <c r="C43" s="84" t="str">
        <f>IF(請求書入力!D62="","",請求書入力!D62)</f>
        <v/>
      </c>
      <c r="D43" s="38" t="str">
        <f>IF(請求書入力!E62="","",請求書入力!E62)</f>
        <v/>
      </c>
      <c r="E43" s="105" t="str">
        <f>IF(請求書入力!F62="","",請求書入力!F62)</f>
        <v/>
      </c>
      <c r="F43" s="396" t="str">
        <f>IF(請求書入力!G62="","",請求書入力!G62)</f>
        <v/>
      </c>
      <c r="G43" s="397"/>
      <c r="H43" s="398"/>
      <c r="I43" s="39" t="str">
        <f>IF(請求書入力!I62="","",請求書入力!I62)</f>
        <v/>
      </c>
    </row>
    <row r="44" spans="1:9" ht="20.100000000000001" customHeight="1" x14ac:dyDescent="0.15">
      <c r="A44" s="394" t="str">
        <f>IF(請求書入力!B63="","",請求書入力!B63)</f>
        <v/>
      </c>
      <c r="B44" s="395"/>
      <c r="C44" s="84" t="str">
        <f>IF(請求書入力!D63="","",請求書入力!D63)</f>
        <v/>
      </c>
      <c r="D44" s="38" t="str">
        <f>IF(請求書入力!E63="","",請求書入力!E63)</f>
        <v/>
      </c>
      <c r="E44" s="105" t="str">
        <f>IF(請求書入力!F63="","",請求書入力!F63)</f>
        <v/>
      </c>
      <c r="F44" s="396" t="str">
        <f>IF(請求書入力!G63="","",請求書入力!G63)</f>
        <v/>
      </c>
      <c r="G44" s="397"/>
      <c r="H44" s="398"/>
      <c r="I44" s="39" t="str">
        <f>IF(請求書入力!I63="","",請求書入力!I63)</f>
        <v/>
      </c>
    </row>
    <row r="45" spans="1:9" ht="20.100000000000001" customHeight="1" x14ac:dyDescent="0.15">
      <c r="A45" s="394" t="str">
        <f>IF(請求書入力!B64="","",請求書入力!B64)</f>
        <v/>
      </c>
      <c r="B45" s="395"/>
      <c r="C45" s="84" t="str">
        <f>IF(請求書入力!D64="","",請求書入力!D64)</f>
        <v/>
      </c>
      <c r="D45" s="38" t="str">
        <f>IF(請求書入力!E64="","",請求書入力!E64)</f>
        <v/>
      </c>
      <c r="E45" s="105" t="str">
        <f>IF(請求書入力!F64="","",請求書入力!F64)</f>
        <v/>
      </c>
      <c r="F45" s="396" t="str">
        <f>IF(請求書入力!G64="","",請求書入力!G64)</f>
        <v/>
      </c>
      <c r="G45" s="397"/>
      <c r="H45" s="398"/>
      <c r="I45" s="39" t="str">
        <f>IF(請求書入力!I64="","",請求書入力!I64)</f>
        <v/>
      </c>
    </row>
    <row r="46" spans="1:9" ht="20.100000000000001" customHeight="1" x14ac:dyDescent="0.15">
      <c r="A46" s="394" t="str">
        <f>IF(請求書入力!B65="","",請求書入力!B65)</f>
        <v/>
      </c>
      <c r="B46" s="395"/>
      <c r="C46" s="84" t="str">
        <f>IF(請求書入力!D65="","",請求書入力!D65)</f>
        <v/>
      </c>
      <c r="D46" s="38" t="str">
        <f>IF(請求書入力!E65="","",請求書入力!E65)</f>
        <v/>
      </c>
      <c r="E46" s="105" t="str">
        <f>IF(請求書入力!F65="","",請求書入力!F65)</f>
        <v/>
      </c>
      <c r="F46" s="396" t="str">
        <f>IF(請求書入力!G65="","",請求書入力!G65)</f>
        <v/>
      </c>
      <c r="G46" s="397"/>
      <c r="H46" s="398"/>
      <c r="I46" s="39" t="str">
        <f>IF(請求書入力!I65="","",請求書入力!I65)</f>
        <v/>
      </c>
    </row>
    <row r="47" spans="1:9" ht="20.100000000000001" customHeight="1" x14ac:dyDescent="0.15">
      <c r="A47" s="394" t="str">
        <f>IF(請求書入力!B66="","",請求書入力!B66)</f>
        <v/>
      </c>
      <c r="B47" s="395"/>
      <c r="C47" s="84" t="str">
        <f>IF(請求書入力!D66="","",請求書入力!D66)</f>
        <v/>
      </c>
      <c r="D47" s="38" t="str">
        <f>IF(請求書入力!E66="","",請求書入力!E66)</f>
        <v/>
      </c>
      <c r="E47" s="105" t="str">
        <f>IF(請求書入力!F66="","",請求書入力!F66)</f>
        <v/>
      </c>
      <c r="F47" s="396" t="str">
        <f>IF(請求書入力!G66="","",請求書入力!G66)</f>
        <v/>
      </c>
      <c r="G47" s="397"/>
      <c r="H47" s="398"/>
      <c r="I47" s="39" t="str">
        <f>IF(請求書入力!I66="","",請求書入力!I66)</f>
        <v/>
      </c>
    </row>
    <row r="48" spans="1:9" ht="20.100000000000001" customHeight="1" x14ac:dyDescent="0.15">
      <c r="A48" s="394" t="str">
        <f>IF(請求書入力!B67="","",請求書入力!B67)</f>
        <v/>
      </c>
      <c r="B48" s="395"/>
      <c r="C48" s="84" t="str">
        <f>IF(請求書入力!D67="","",請求書入力!D67)</f>
        <v/>
      </c>
      <c r="D48" s="38" t="str">
        <f>IF(請求書入力!E67="","",請求書入力!E67)</f>
        <v/>
      </c>
      <c r="E48" s="105" t="str">
        <f>IF(請求書入力!F67="","",請求書入力!F67)</f>
        <v/>
      </c>
      <c r="F48" s="396" t="str">
        <f>IF(請求書入力!G67="","",請求書入力!G67)</f>
        <v/>
      </c>
      <c r="G48" s="397"/>
      <c r="H48" s="398"/>
      <c r="I48" s="39" t="str">
        <f>IF(請求書入力!I67="","",請求書入力!I67)</f>
        <v/>
      </c>
    </row>
    <row r="49" spans="1:9" ht="20.100000000000001" customHeight="1" x14ac:dyDescent="0.15">
      <c r="A49" s="394" t="str">
        <f>IF(請求書入力!B68="","",請求書入力!B68)</f>
        <v/>
      </c>
      <c r="B49" s="395"/>
      <c r="C49" s="84" t="str">
        <f>IF(請求書入力!D68="","",請求書入力!D68)</f>
        <v/>
      </c>
      <c r="D49" s="38" t="str">
        <f>IF(請求書入力!E68="","",請求書入力!E68)</f>
        <v/>
      </c>
      <c r="E49" s="105" t="str">
        <f>IF(請求書入力!F68="","",請求書入力!F68)</f>
        <v/>
      </c>
      <c r="F49" s="396" t="str">
        <f>IF(請求書入力!G68="","",請求書入力!G68)</f>
        <v/>
      </c>
      <c r="G49" s="397"/>
      <c r="H49" s="398"/>
      <c r="I49" s="39" t="str">
        <f>IF(請求書入力!I68="","",請求書入力!I68)</f>
        <v/>
      </c>
    </row>
    <row r="50" spans="1:9" ht="20.100000000000001" customHeight="1" x14ac:dyDescent="0.15">
      <c r="A50" s="394" t="str">
        <f>IF(請求書入力!B69="","",請求書入力!B69)</f>
        <v/>
      </c>
      <c r="B50" s="395"/>
      <c r="C50" s="84" t="str">
        <f>IF(請求書入力!D69="","",請求書入力!D69)</f>
        <v/>
      </c>
      <c r="D50" s="38" t="str">
        <f>IF(請求書入力!E69="","",請求書入力!E69)</f>
        <v/>
      </c>
      <c r="E50" s="105" t="str">
        <f>IF(請求書入力!F69="","",請求書入力!F69)</f>
        <v/>
      </c>
      <c r="F50" s="396" t="str">
        <f>IF(請求書入力!G69="","",請求書入力!G69)</f>
        <v/>
      </c>
      <c r="G50" s="397"/>
      <c r="H50" s="398"/>
      <c r="I50" s="39" t="str">
        <f>IF(請求書入力!I69="","",請求書入力!I69)</f>
        <v/>
      </c>
    </row>
    <row r="51" spans="1:9" ht="20.100000000000001" customHeight="1" x14ac:dyDescent="0.15">
      <c r="A51" s="394" t="str">
        <f>IF(請求書入力!B70="","",請求書入力!B70)</f>
        <v/>
      </c>
      <c r="B51" s="395"/>
      <c r="C51" s="84" t="str">
        <f>IF(請求書入力!D70="","",請求書入力!D70)</f>
        <v/>
      </c>
      <c r="D51" s="38" t="str">
        <f>IF(請求書入力!E70="","",請求書入力!E70)</f>
        <v/>
      </c>
      <c r="E51" s="105" t="str">
        <f>IF(請求書入力!F70="","",請求書入力!F70)</f>
        <v/>
      </c>
      <c r="F51" s="396" t="str">
        <f>IF(請求書入力!G70="","",請求書入力!G70)</f>
        <v/>
      </c>
      <c r="G51" s="397"/>
      <c r="H51" s="398"/>
      <c r="I51" s="39" t="str">
        <f>IF(請求書入力!I70="","",請求書入力!I70)</f>
        <v/>
      </c>
    </row>
    <row r="52" spans="1:9" ht="20.100000000000001" customHeight="1" x14ac:dyDescent="0.15">
      <c r="A52" s="394" t="str">
        <f>IF(請求書入力!B71="","",請求書入力!B71)</f>
        <v/>
      </c>
      <c r="B52" s="395"/>
      <c r="C52" s="84" t="str">
        <f>IF(請求書入力!D71="","",請求書入力!D71)</f>
        <v/>
      </c>
      <c r="D52" s="38" t="str">
        <f>IF(請求書入力!E71="","",請求書入力!E71)</f>
        <v/>
      </c>
      <c r="E52" s="105" t="str">
        <f>IF(請求書入力!F71="","",請求書入力!F71)</f>
        <v/>
      </c>
      <c r="F52" s="396" t="str">
        <f>IF(請求書入力!G71="","",請求書入力!G71)</f>
        <v/>
      </c>
      <c r="G52" s="397"/>
      <c r="H52" s="398"/>
      <c r="I52" s="39" t="str">
        <f>IF(請求書入力!I71="","",請求書入力!I71)</f>
        <v/>
      </c>
    </row>
    <row r="53" spans="1:9" ht="20.100000000000001" customHeight="1" x14ac:dyDescent="0.15">
      <c r="A53" s="394" t="str">
        <f>IF(請求書入力!B72="","",請求書入力!B72)</f>
        <v/>
      </c>
      <c r="B53" s="395"/>
      <c r="C53" s="84" t="str">
        <f>IF(請求書入力!D72="","",請求書入力!D72)</f>
        <v/>
      </c>
      <c r="D53" s="38" t="str">
        <f>IF(請求書入力!E72="","",請求書入力!E72)</f>
        <v/>
      </c>
      <c r="E53" s="105" t="str">
        <f>IF(請求書入力!F72="","",請求書入力!F72)</f>
        <v/>
      </c>
      <c r="F53" s="396" t="str">
        <f>IF(請求書入力!G72="","",請求書入力!G72)</f>
        <v/>
      </c>
      <c r="G53" s="397"/>
      <c r="H53" s="398"/>
      <c r="I53" s="39" t="str">
        <f>IF(請求書入力!I72="","",請求書入力!I72)</f>
        <v/>
      </c>
    </row>
    <row r="54" spans="1:9" ht="20.100000000000001" customHeight="1" x14ac:dyDescent="0.15">
      <c r="A54" s="394" t="str">
        <f>IF(請求書入力!B73="","",請求書入力!B73)</f>
        <v/>
      </c>
      <c r="B54" s="395"/>
      <c r="C54" s="84" t="str">
        <f>IF(請求書入力!D73="","",請求書入力!D73)</f>
        <v/>
      </c>
      <c r="D54" s="38" t="str">
        <f>IF(請求書入力!E73="","",請求書入力!E73)</f>
        <v/>
      </c>
      <c r="E54" s="105" t="str">
        <f>IF(請求書入力!F73="","",請求書入力!F73)</f>
        <v/>
      </c>
      <c r="F54" s="396" t="str">
        <f>IF(請求書入力!G73="","",請求書入力!G73)</f>
        <v/>
      </c>
      <c r="G54" s="397"/>
      <c r="H54" s="398"/>
      <c r="I54" s="39" t="str">
        <f>IF(請求書入力!I73="","",請求書入力!I73)</f>
        <v/>
      </c>
    </row>
    <row r="55" spans="1:9" ht="20.100000000000001" customHeight="1" x14ac:dyDescent="0.15">
      <c r="A55" s="394" t="str">
        <f>IF(請求書入力!B74="","",請求書入力!B74)</f>
        <v/>
      </c>
      <c r="B55" s="395"/>
      <c r="C55" s="84" t="str">
        <f>IF(請求書入力!D74="","",請求書入力!D74)</f>
        <v/>
      </c>
      <c r="D55" s="38" t="str">
        <f>IF(請求書入力!E74="","",請求書入力!E74)</f>
        <v/>
      </c>
      <c r="E55" s="105" t="str">
        <f>IF(請求書入力!F74="","",請求書入力!F74)</f>
        <v/>
      </c>
      <c r="F55" s="396" t="str">
        <f>IF(請求書入力!G74="","",請求書入力!G74)</f>
        <v/>
      </c>
      <c r="G55" s="397"/>
      <c r="H55" s="398"/>
      <c r="I55" s="39" t="str">
        <f>IF(請求書入力!I74="","",請求書入力!I74)</f>
        <v/>
      </c>
    </row>
    <row r="56" spans="1:9" ht="20.100000000000001" customHeight="1" x14ac:dyDescent="0.15">
      <c r="A56" s="394" t="str">
        <f>IF(請求書入力!B75="","",請求書入力!B75)</f>
        <v/>
      </c>
      <c r="B56" s="395"/>
      <c r="C56" s="84" t="str">
        <f>IF(請求書入力!D75="","",請求書入力!D75)</f>
        <v/>
      </c>
      <c r="D56" s="38" t="str">
        <f>IF(請求書入力!E75="","",請求書入力!E75)</f>
        <v/>
      </c>
      <c r="E56" s="105" t="str">
        <f>IF(請求書入力!F75="","",請求書入力!F75)</f>
        <v/>
      </c>
      <c r="F56" s="396" t="str">
        <f>IF(請求書入力!G75="","",請求書入力!G75)</f>
        <v/>
      </c>
      <c r="G56" s="397"/>
      <c r="H56" s="398"/>
      <c r="I56" s="39" t="str">
        <f>IF(請求書入力!I75="","",請求書入力!I75)</f>
        <v/>
      </c>
    </row>
    <row r="57" spans="1:9" ht="20.100000000000001" customHeight="1" x14ac:dyDescent="0.15">
      <c r="A57" s="394" t="str">
        <f>IF(請求書入力!B76="","",請求書入力!B76)</f>
        <v/>
      </c>
      <c r="B57" s="395"/>
      <c r="C57" s="84" t="str">
        <f>IF(請求書入力!D76="","",請求書入力!D76)</f>
        <v/>
      </c>
      <c r="D57" s="38" t="str">
        <f>IF(請求書入力!E76="","",請求書入力!E76)</f>
        <v/>
      </c>
      <c r="E57" s="105" t="str">
        <f>IF(請求書入力!F76="","",請求書入力!F76)</f>
        <v/>
      </c>
      <c r="F57" s="396" t="str">
        <f>IF(請求書入力!G76="","",請求書入力!G76)</f>
        <v/>
      </c>
      <c r="G57" s="397"/>
      <c r="H57" s="398"/>
      <c r="I57" s="39" t="str">
        <f>IF(請求書入力!I76="","",請求書入力!I76)</f>
        <v/>
      </c>
    </row>
    <row r="58" spans="1:9" ht="20.100000000000001" customHeight="1" x14ac:dyDescent="0.15">
      <c r="A58" s="394" t="str">
        <f>IF(請求書入力!B77="","",請求書入力!B77)</f>
        <v/>
      </c>
      <c r="B58" s="395"/>
      <c r="C58" s="84" t="str">
        <f>IF(請求書入力!D77="","",請求書入力!D77)</f>
        <v/>
      </c>
      <c r="D58" s="38" t="str">
        <f>IF(請求書入力!E77="","",請求書入力!E77)</f>
        <v/>
      </c>
      <c r="E58" s="105" t="str">
        <f>IF(請求書入力!F77="","",請求書入力!F77)</f>
        <v/>
      </c>
      <c r="F58" s="396" t="str">
        <f>IF(請求書入力!G77="","",請求書入力!G77)</f>
        <v/>
      </c>
      <c r="G58" s="397"/>
      <c r="H58" s="398"/>
      <c r="I58" s="39" t="str">
        <f>IF(請求書入力!I77="","",請求書入力!I77)</f>
        <v/>
      </c>
    </row>
    <row r="59" spans="1:9" ht="20.100000000000001" customHeight="1" x14ac:dyDescent="0.15">
      <c r="A59" s="394" t="str">
        <f>IF(請求書入力!B78="","",請求書入力!B78)</f>
        <v/>
      </c>
      <c r="B59" s="395"/>
      <c r="C59" s="84" t="str">
        <f>IF(請求書入力!D78="","",請求書入力!D78)</f>
        <v/>
      </c>
      <c r="D59" s="38" t="str">
        <f>IF(請求書入力!E78="","",請求書入力!E78)</f>
        <v/>
      </c>
      <c r="E59" s="105" t="str">
        <f>IF(請求書入力!F78="","",請求書入力!F78)</f>
        <v/>
      </c>
      <c r="F59" s="396" t="str">
        <f>IF(請求書入力!G78="","",請求書入力!G78)</f>
        <v/>
      </c>
      <c r="G59" s="397"/>
      <c r="H59" s="398"/>
      <c r="I59" s="39" t="str">
        <f>IF(請求書入力!I78="","",請求書入力!I78)</f>
        <v/>
      </c>
    </row>
    <row r="60" spans="1:9" ht="20.100000000000001" customHeight="1" thickBot="1" x14ac:dyDescent="0.2">
      <c r="A60" s="399" t="str">
        <f>IF(請求書入力!B79="","",請求書入力!B79)</f>
        <v/>
      </c>
      <c r="B60" s="400"/>
      <c r="C60" s="85" t="str">
        <f>IF(請求書入力!D79="","",請求書入力!D79)</f>
        <v/>
      </c>
      <c r="D60" s="45" t="str">
        <f>IF(請求書入力!E79="","",請求書入力!E79)</f>
        <v/>
      </c>
      <c r="E60" s="106" t="str">
        <f>IF(請求書入力!F79="","",請求書入力!F79)</f>
        <v/>
      </c>
      <c r="F60" s="401" t="str">
        <f>IF(請求書入力!G79="","",請求書入力!G79)</f>
        <v/>
      </c>
      <c r="G60" s="402"/>
      <c r="H60" s="403"/>
      <c r="I60" s="44" t="str">
        <f>IF(請求書入力!I79="","",請求書入力!I79)</f>
        <v/>
      </c>
    </row>
    <row r="61" spans="1:9" ht="18.75" customHeight="1" thickBot="1" x14ac:dyDescent="0.2">
      <c r="A61" s="404" t="s">
        <v>48</v>
      </c>
      <c r="B61" s="404"/>
      <c r="C61" s="42"/>
      <c r="D61" s="43"/>
      <c r="E61" s="47" t="s">
        <v>50</v>
      </c>
      <c r="F61" s="405">
        <f>SUM(F34:H60)</f>
        <v>0</v>
      </c>
      <c r="G61" s="406"/>
      <c r="H61" s="407"/>
      <c r="I61" s="90" t="s">
        <v>61</v>
      </c>
    </row>
    <row r="62" spans="1:9" ht="18.75" customHeight="1" thickBot="1" x14ac:dyDescent="0.2">
      <c r="A62" s="417"/>
      <c r="B62" s="417"/>
      <c r="C62" s="42"/>
      <c r="D62" s="43"/>
      <c r="E62" s="48" t="s">
        <v>49</v>
      </c>
      <c r="F62" s="405">
        <f>F61+F32</f>
        <v>0</v>
      </c>
      <c r="G62" s="406"/>
      <c r="H62" s="407"/>
    </row>
    <row r="63" spans="1:9" ht="20.100000000000001" customHeight="1" x14ac:dyDescent="0.15">
      <c r="A63" s="413" t="s">
        <v>2</v>
      </c>
      <c r="B63" s="329"/>
      <c r="C63" s="31" t="s">
        <v>43</v>
      </c>
      <c r="D63" s="27" t="s">
        <v>4</v>
      </c>
      <c r="E63" s="31" t="s">
        <v>44</v>
      </c>
      <c r="F63" s="327" t="s">
        <v>45</v>
      </c>
      <c r="G63" s="328"/>
      <c r="H63" s="329"/>
      <c r="I63" s="36" t="s">
        <v>46</v>
      </c>
    </row>
    <row r="64" spans="1:9" ht="20.100000000000001" customHeight="1" x14ac:dyDescent="0.15">
      <c r="A64" s="394" t="str">
        <f>IF(請求書入力!B80="","",請求書入力!B80)</f>
        <v/>
      </c>
      <c r="B64" s="395"/>
      <c r="C64" s="84" t="str">
        <f>IF(請求書入力!D80="","",請求書入力!D80)</f>
        <v/>
      </c>
      <c r="D64" s="38" t="str">
        <f>IF(請求書入力!E80="","",請求書入力!E80)</f>
        <v/>
      </c>
      <c r="E64" s="105" t="str">
        <f>IF(請求書入力!F80="","",請求書入力!F80)</f>
        <v/>
      </c>
      <c r="F64" s="396" t="str">
        <f>IF(請求書入力!G80="","",請求書入力!G80)</f>
        <v/>
      </c>
      <c r="G64" s="397"/>
      <c r="H64" s="398"/>
      <c r="I64" s="39" t="str">
        <f>IF(請求書入力!I80="","",請求書入力!I80)</f>
        <v/>
      </c>
    </row>
    <row r="65" spans="1:9" ht="20.100000000000001" customHeight="1" x14ac:dyDescent="0.15">
      <c r="A65" s="394" t="str">
        <f>IF(請求書入力!B81="","",請求書入力!B81)</f>
        <v/>
      </c>
      <c r="B65" s="395"/>
      <c r="C65" s="84" t="str">
        <f>IF(請求書入力!D81="","",請求書入力!D81)</f>
        <v/>
      </c>
      <c r="D65" s="38" t="str">
        <f>IF(請求書入力!E81="","",請求書入力!E81)</f>
        <v/>
      </c>
      <c r="E65" s="105" t="str">
        <f>IF(請求書入力!F81="","",請求書入力!F81)</f>
        <v/>
      </c>
      <c r="F65" s="396" t="str">
        <f>IF(請求書入力!G81="","",請求書入力!G81)</f>
        <v/>
      </c>
      <c r="G65" s="397"/>
      <c r="H65" s="398"/>
      <c r="I65" s="39" t="str">
        <f>IF(請求書入力!I81="","",請求書入力!I81)</f>
        <v/>
      </c>
    </row>
    <row r="66" spans="1:9" ht="20.100000000000001" customHeight="1" x14ac:dyDescent="0.15">
      <c r="A66" s="394" t="str">
        <f>IF(請求書入力!B82="","",請求書入力!B82)</f>
        <v/>
      </c>
      <c r="B66" s="395"/>
      <c r="C66" s="84" t="str">
        <f>IF(請求書入力!D82="","",請求書入力!D82)</f>
        <v/>
      </c>
      <c r="D66" s="38" t="str">
        <f>IF(請求書入力!E82="","",請求書入力!E82)</f>
        <v/>
      </c>
      <c r="E66" s="105" t="str">
        <f>IF(請求書入力!F82="","",請求書入力!F82)</f>
        <v/>
      </c>
      <c r="F66" s="396" t="str">
        <f>IF(請求書入力!G82="","",請求書入力!G82)</f>
        <v/>
      </c>
      <c r="G66" s="397"/>
      <c r="H66" s="398"/>
      <c r="I66" s="39" t="str">
        <f>IF(請求書入力!I82="","",請求書入力!I82)</f>
        <v/>
      </c>
    </row>
    <row r="67" spans="1:9" ht="20.100000000000001" customHeight="1" x14ac:dyDescent="0.15">
      <c r="A67" s="394" t="str">
        <f>IF(請求書入力!B83="","",請求書入力!B83)</f>
        <v/>
      </c>
      <c r="B67" s="395"/>
      <c r="C67" s="84" t="str">
        <f>IF(請求書入力!D83="","",請求書入力!D83)</f>
        <v/>
      </c>
      <c r="D67" s="38" t="str">
        <f>IF(請求書入力!E83="","",請求書入力!E83)</f>
        <v/>
      </c>
      <c r="E67" s="105" t="str">
        <f>IF(請求書入力!F83="","",請求書入力!F83)</f>
        <v/>
      </c>
      <c r="F67" s="396" t="str">
        <f>IF(請求書入力!G83="","",請求書入力!G83)</f>
        <v/>
      </c>
      <c r="G67" s="397"/>
      <c r="H67" s="398"/>
      <c r="I67" s="39" t="str">
        <f>IF(請求書入力!I83="","",請求書入力!I83)</f>
        <v/>
      </c>
    </row>
    <row r="68" spans="1:9" ht="20.100000000000001" customHeight="1" x14ac:dyDescent="0.15">
      <c r="A68" s="394" t="str">
        <f>IF(請求書入力!B84="","",請求書入力!B84)</f>
        <v/>
      </c>
      <c r="B68" s="395"/>
      <c r="C68" s="84" t="str">
        <f>IF(請求書入力!D84="","",請求書入力!D84)</f>
        <v/>
      </c>
      <c r="D68" s="38" t="str">
        <f>IF(請求書入力!E84="","",請求書入力!E84)</f>
        <v/>
      </c>
      <c r="E68" s="105" t="str">
        <f>IF(請求書入力!F84="","",請求書入力!F84)</f>
        <v/>
      </c>
      <c r="F68" s="396" t="str">
        <f>IF(請求書入力!G84="","",請求書入力!G84)</f>
        <v/>
      </c>
      <c r="G68" s="397"/>
      <c r="H68" s="398"/>
      <c r="I68" s="39" t="str">
        <f>IF(請求書入力!I84="","",請求書入力!I84)</f>
        <v/>
      </c>
    </row>
    <row r="69" spans="1:9" ht="20.100000000000001" customHeight="1" x14ac:dyDescent="0.15">
      <c r="A69" s="394" t="str">
        <f>IF(請求書入力!B85="","",請求書入力!B85)</f>
        <v/>
      </c>
      <c r="B69" s="395"/>
      <c r="C69" s="84" t="str">
        <f>IF(請求書入力!D85="","",請求書入力!D85)</f>
        <v/>
      </c>
      <c r="D69" s="38" t="str">
        <f>IF(請求書入力!E85="","",請求書入力!E85)</f>
        <v/>
      </c>
      <c r="E69" s="105" t="str">
        <f>IF(請求書入力!F85="","",請求書入力!F85)</f>
        <v/>
      </c>
      <c r="F69" s="396" t="str">
        <f>IF(請求書入力!G85="","",請求書入力!G85)</f>
        <v/>
      </c>
      <c r="G69" s="397"/>
      <c r="H69" s="398"/>
      <c r="I69" s="39" t="str">
        <f>IF(請求書入力!I85="","",請求書入力!I85)</f>
        <v/>
      </c>
    </row>
    <row r="70" spans="1:9" ht="20.100000000000001" customHeight="1" x14ac:dyDescent="0.15">
      <c r="A70" s="394" t="str">
        <f>IF(請求書入力!B86="","",請求書入力!B86)</f>
        <v/>
      </c>
      <c r="B70" s="395"/>
      <c r="C70" s="84" t="str">
        <f>IF(請求書入力!D86="","",請求書入力!D86)</f>
        <v/>
      </c>
      <c r="D70" s="38" t="str">
        <f>IF(請求書入力!E86="","",請求書入力!E86)</f>
        <v/>
      </c>
      <c r="E70" s="105" t="str">
        <f>IF(請求書入力!F86="","",請求書入力!F86)</f>
        <v/>
      </c>
      <c r="F70" s="396" t="str">
        <f>IF(請求書入力!G86="","",請求書入力!G86)</f>
        <v/>
      </c>
      <c r="G70" s="397"/>
      <c r="H70" s="398"/>
      <c r="I70" s="39" t="str">
        <f>IF(請求書入力!I86="","",請求書入力!I86)</f>
        <v/>
      </c>
    </row>
    <row r="71" spans="1:9" ht="20.100000000000001" customHeight="1" x14ac:dyDescent="0.15">
      <c r="A71" s="394" t="str">
        <f>IF(請求書入力!B87="","",請求書入力!B87)</f>
        <v/>
      </c>
      <c r="B71" s="395"/>
      <c r="C71" s="84" t="str">
        <f>IF(請求書入力!D87="","",請求書入力!D87)</f>
        <v/>
      </c>
      <c r="D71" s="38" t="str">
        <f>IF(請求書入力!E87="","",請求書入力!E87)</f>
        <v/>
      </c>
      <c r="E71" s="105" t="str">
        <f>IF(請求書入力!F87="","",請求書入力!F87)</f>
        <v/>
      </c>
      <c r="F71" s="396" t="str">
        <f>IF(請求書入力!G87="","",請求書入力!G87)</f>
        <v/>
      </c>
      <c r="G71" s="397"/>
      <c r="H71" s="398"/>
      <c r="I71" s="39" t="str">
        <f>IF(請求書入力!I87="","",請求書入力!I87)</f>
        <v/>
      </c>
    </row>
    <row r="72" spans="1:9" ht="20.100000000000001" customHeight="1" x14ac:dyDescent="0.15">
      <c r="A72" s="394" t="str">
        <f>IF(請求書入力!B88="","",請求書入力!B88)</f>
        <v/>
      </c>
      <c r="B72" s="395"/>
      <c r="C72" s="84" t="str">
        <f>IF(請求書入力!D88="","",請求書入力!D88)</f>
        <v/>
      </c>
      <c r="D72" s="38" t="str">
        <f>IF(請求書入力!E88="","",請求書入力!E88)</f>
        <v/>
      </c>
      <c r="E72" s="105" t="str">
        <f>IF(請求書入力!F88="","",請求書入力!F88)</f>
        <v/>
      </c>
      <c r="F72" s="396" t="str">
        <f>IF(請求書入力!G88="","",請求書入力!G88)</f>
        <v/>
      </c>
      <c r="G72" s="397"/>
      <c r="H72" s="398"/>
      <c r="I72" s="39" t="str">
        <f>IF(請求書入力!I88="","",請求書入力!I88)</f>
        <v/>
      </c>
    </row>
    <row r="73" spans="1:9" ht="20.100000000000001" customHeight="1" x14ac:dyDescent="0.15">
      <c r="A73" s="394" t="str">
        <f>IF(請求書入力!B89="","",請求書入力!B89)</f>
        <v/>
      </c>
      <c r="B73" s="395"/>
      <c r="C73" s="84" t="str">
        <f>IF(請求書入力!D89="","",請求書入力!D89)</f>
        <v/>
      </c>
      <c r="D73" s="38" t="str">
        <f>IF(請求書入力!E89="","",請求書入力!E89)</f>
        <v/>
      </c>
      <c r="E73" s="105" t="str">
        <f>IF(請求書入力!F89="","",請求書入力!F89)</f>
        <v/>
      </c>
      <c r="F73" s="396" t="str">
        <f>IF(請求書入力!G89="","",請求書入力!G89)</f>
        <v/>
      </c>
      <c r="G73" s="397"/>
      <c r="H73" s="398"/>
      <c r="I73" s="39" t="str">
        <f>IF(請求書入力!I89="","",請求書入力!I89)</f>
        <v/>
      </c>
    </row>
    <row r="74" spans="1:9" ht="20.100000000000001" customHeight="1" x14ac:dyDescent="0.15">
      <c r="A74" s="394" t="str">
        <f>IF(請求書入力!B90="","",請求書入力!B90)</f>
        <v/>
      </c>
      <c r="B74" s="395"/>
      <c r="C74" s="84" t="str">
        <f>IF(請求書入力!D90="","",請求書入力!D90)</f>
        <v/>
      </c>
      <c r="D74" s="38" t="str">
        <f>IF(請求書入力!E90="","",請求書入力!E90)</f>
        <v/>
      </c>
      <c r="E74" s="105" t="str">
        <f>IF(請求書入力!F90="","",請求書入力!F90)</f>
        <v/>
      </c>
      <c r="F74" s="396" t="str">
        <f>IF(請求書入力!G90="","",請求書入力!G90)</f>
        <v/>
      </c>
      <c r="G74" s="397"/>
      <c r="H74" s="398"/>
      <c r="I74" s="39" t="str">
        <f>IF(請求書入力!I90="","",請求書入力!I90)</f>
        <v/>
      </c>
    </row>
    <row r="75" spans="1:9" ht="20.100000000000001" customHeight="1" x14ac:dyDescent="0.15">
      <c r="A75" s="394" t="str">
        <f>IF(請求書入力!B91="","",請求書入力!B91)</f>
        <v/>
      </c>
      <c r="B75" s="395"/>
      <c r="C75" s="84" t="str">
        <f>IF(請求書入力!D91="","",請求書入力!D91)</f>
        <v/>
      </c>
      <c r="D75" s="38" t="str">
        <f>IF(請求書入力!E91="","",請求書入力!E91)</f>
        <v/>
      </c>
      <c r="E75" s="105" t="str">
        <f>IF(請求書入力!F91="","",請求書入力!F91)</f>
        <v/>
      </c>
      <c r="F75" s="396" t="str">
        <f>IF(請求書入力!G91="","",請求書入力!G91)</f>
        <v/>
      </c>
      <c r="G75" s="397"/>
      <c r="H75" s="398"/>
      <c r="I75" s="39" t="str">
        <f>IF(請求書入力!I91="","",請求書入力!I91)</f>
        <v/>
      </c>
    </row>
    <row r="76" spans="1:9" ht="20.100000000000001" customHeight="1" x14ac:dyDescent="0.15">
      <c r="A76" s="394" t="str">
        <f>IF(請求書入力!B92="","",請求書入力!B92)</f>
        <v/>
      </c>
      <c r="B76" s="395"/>
      <c r="C76" s="84" t="str">
        <f>IF(請求書入力!D92="","",請求書入力!D92)</f>
        <v/>
      </c>
      <c r="D76" s="38" t="str">
        <f>IF(請求書入力!E92="","",請求書入力!E92)</f>
        <v/>
      </c>
      <c r="E76" s="105" t="str">
        <f>IF(請求書入力!F92="","",請求書入力!F92)</f>
        <v/>
      </c>
      <c r="F76" s="396" t="str">
        <f>IF(請求書入力!G92="","",請求書入力!G92)</f>
        <v/>
      </c>
      <c r="G76" s="397"/>
      <c r="H76" s="398"/>
      <c r="I76" s="39" t="str">
        <f>IF(請求書入力!I92="","",請求書入力!I92)</f>
        <v/>
      </c>
    </row>
    <row r="77" spans="1:9" ht="20.100000000000001" customHeight="1" x14ac:dyDescent="0.15">
      <c r="A77" s="394" t="str">
        <f>IF(請求書入力!B93="","",請求書入力!B93)</f>
        <v/>
      </c>
      <c r="B77" s="395"/>
      <c r="C77" s="84" t="str">
        <f>IF(請求書入力!D93="","",請求書入力!D93)</f>
        <v/>
      </c>
      <c r="D77" s="38" t="str">
        <f>IF(請求書入力!E93="","",請求書入力!E93)</f>
        <v/>
      </c>
      <c r="E77" s="105" t="str">
        <f>IF(請求書入力!F93="","",請求書入力!F93)</f>
        <v/>
      </c>
      <c r="F77" s="396" t="str">
        <f>IF(請求書入力!G93="","",請求書入力!G93)</f>
        <v/>
      </c>
      <c r="G77" s="397"/>
      <c r="H77" s="398"/>
      <c r="I77" s="39" t="str">
        <f>IF(請求書入力!I93="","",請求書入力!I93)</f>
        <v/>
      </c>
    </row>
    <row r="78" spans="1:9" ht="20.100000000000001" customHeight="1" x14ac:dyDescent="0.15">
      <c r="A78" s="394" t="str">
        <f>IF(請求書入力!B94="","",請求書入力!B94)</f>
        <v/>
      </c>
      <c r="B78" s="395"/>
      <c r="C78" s="84" t="str">
        <f>IF(請求書入力!D94="","",請求書入力!D94)</f>
        <v/>
      </c>
      <c r="D78" s="38" t="str">
        <f>IF(請求書入力!E94="","",請求書入力!E94)</f>
        <v/>
      </c>
      <c r="E78" s="105" t="str">
        <f>IF(請求書入力!F94="","",請求書入力!F94)</f>
        <v/>
      </c>
      <c r="F78" s="396" t="str">
        <f>IF(請求書入力!G94="","",請求書入力!G94)</f>
        <v/>
      </c>
      <c r="G78" s="397"/>
      <c r="H78" s="398"/>
      <c r="I78" s="39" t="str">
        <f>IF(請求書入力!I94="","",請求書入力!I94)</f>
        <v/>
      </c>
    </row>
    <row r="79" spans="1:9" ht="20.100000000000001" customHeight="1" x14ac:dyDescent="0.15">
      <c r="A79" s="394" t="str">
        <f>IF(請求書入力!B95="","",請求書入力!B95)</f>
        <v/>
      </c>
      <c r="B79" s="395"/>
      <c r="C79" s="84" t="str">
        <f>IF(請求書入力!D95="","",請求書入力!D95)</f>
        <v/>
      </c>
      <c r="D79" s="38" t="str">
        <f>IF(請求書入力!E95="","",請求書入力!E95)</f>
        <v/>
      </c>
      <c r="E79" s="105" t="str">
        <f>IF(請求書入力!F95="","",請求書入力!F95)</f>
        <v/>
      </c>
      <c r="F79" s="396" t="str">
        <f>IF(請求書入力!G95="","",請求書入力!G95)</f>
        <v/>
      </c>
      <c r="G79" s="397"/>
      <c r="H79" s="398"/>
      <c r="I79" s="39" t="str">
        <f>IF(請求書入力!I95="","",請求書入力!I95)</f>
        <v/>
      </c>
    </row>
    <row r="80" spans="1:9" ht="20.100000000000001" customHeight="1" x14ac:dyDescent="0.15">
      <c r="A80" s="394" t="str">
        <f>IF(請求書入力!B96="","",請求書入力!B96)</f>
        <v/>
      </c>
      <c r="B80" s="395"/>
      <c r="C80" s="84" t="str">
        <f>IF(請求書入力!D96="","",請求書入力!D96)</f>
        <v/>
      </c>
      <c r="D80" s="38" t="str">
        <f>IF(請求書入力!E96="","",請求書入力!E96)</f>
        <v/>
      </c>
      <c r="E80" s="105" t="str">
        <f>IF(請求書入力!F96="","",請求書入力!F96)</f>
        <v/>
      </c>
      <c r="F80" s="396" t="str">
        <f>IF(請求書入力!G96="","",請求書入力!G96)</f>
        <v/>
      </c>
      <c r="G80" s="397"/>
      <c r="H80" s="398"/>
      <c r="I80" s="39" t="str">
        <f>IF(請求書入力!I96="","",請求書入力!I96)</f>
        <v/>
      </c>
    </row>
    <row r="81" spans="1:9" ht="20.100000000000001" customHeight="1" x14ac:dyDescent="0.15">
      <c r="A81" s="394" t="str">
        <f>IF(請求書入力!B97="","",請求書入力!B97)</f>
        <v/>
      </c>
      <c r="B81" s="395"/>
      <c r="C81" s="84" t="str">
        <f>IF(請求書入力!D97="","",請求書入力!D97)</f>
        <v/>
      </c>
      <c r="D81" s="38" t="str">
        <f>IF(請求書入力!E97="","",請求書入力!E97)</f>
        <v/>
      </c>
      <c r="E81" s="105" t="str">
        <f>IF(請求書入力!F97="","",請求書入力!F97)</f>
        <v/>
      </c>
      <c r="F81" s="396" t="str">
        <f>IF(請求書入力!G97="","",請求書入力!G97)</f>
        <v/>
      </c>
      <c r="G81" s="397"/>
      <c r="H81" s="398"/>
      <c r="I81" s="39" t="str">
        <f>IF(請求書入力!I97="","",請求書入力!I97)</f>
        <v/>
      </c>
    </row>
    <row r="82" spans="1:9" ht="20.100000000000001" customHeight="1" x14ac:dyDescent="0.15">
      <c r="A82" s="394" t="str">
        <f>IF(請求書入力!B98="","",請求書入力!B98)</f>
        <v/>
      </c>
      <c r="B82" s="395"/>
      <c r="C82" s="84" t="str">
        <f>IF(請求書入力!D98="","",請求書入力!D98)</f>
        <v/>
      </c>
      <c r="D82" s="38" t="str">
        <f>IF(請求書入力!E98="","",請求書入力!E98)</f>
        <v/>
      </c>
      <c r="E82" s="105" t="str">
        <f>IF(請求書入力!F98="","",請求書入力!F98)</f>
        <v/>
      </c>
      <c r="F82" s="396" t="str">
        <f>IF(請求書入力!G98="","",請求書入力!G98)</f>
        <v/>
      </c>
      <c r="G82" s="397"/>
      <c r="H82" s="398"/>
      <c r="I82" s="39" t="str">
        <f>IF(請求書入力!I98="","",請求書入力!I98)</f>
        <v/>
      </c>
    </row>
    <row r="83" spans="1:9" ht="20.100000000000001" customHeight="1" x14ac:dyDescent="0.15">
      <c r="A83" s="394" t="str">
        <f>IF(請求書入力!B99="","",請求書入力!B99)</f>
        <v/>
      </c>
      <c r="B83" s="395"/>
      <c r="C83" s="84" t="str">
        <f>IF(請求書入力!D99="","",請求書入力!D99)</f>
        <v/>
      </c>
      <c r="D83" s="38" t="str">
        <f>IF(請求書入力!E99="","",請求書入力!E99)</f>
        <v/>
      </c>
      <c r="E83" s="105" t="str">
        <f>IF(請求書入力!F99="","",請求書入力!F99)</f>
        <v/>
      </c>
      <c r="F83" s="396" t="str">
        <f>IF(請求書入力!G99="","",請求書入力!G99)</f>
        <v/>
      </c>
      <c r="G83" s="397"/>
      <c r="H83" s="398"/>
      <c r="I83" s="39" t="str">
        <f>IF(請求書入力!I99="","",請求書入力!I99)</f>
        <v/>
      </c>
    </row>
    <row r="84" spans="1:9" ht="20.100000000000001" customHeight="1" x14ac:dyDescent="0.15">
      <c r="A84" s="394" t="str">
        <f>IF(請求書入力!B100="","",請求書入力!B100)</f>
        <v/>
      </c>
      <c r="B84" s="395"/>
      <c r="C84" s="84" t="str">
        <f>IF(請求書入力!D100="","",請求書入力!D100)</f>
        <v/>
      </c>
      <c r="D84" s="38" t="str">
        <f>IF(請求書入力!E100="","",請求書入力!E100)</f>
        <v/>
      </c>
      <c r="E84" s="105" t="str">
        <f>IF(請求書入力!F100="","",請求書入力!F100)</f>
        <v/>
      </c>
      <c r="F84" s="396" t="str">
        <f>IF(請求書入力!G100="","",請求書入力!G100)</f>
        <v/>
      </c>
      <c r="G84" s="397"/>
      <c r="H84" s="398"/>
      <c r="I84" s="39" t="str">
        <f>IF(請求書入力!I100="","",請求書入力!I100)</f>
        <v/>
      </c>
    </row>
    <row r="85" spans="1:9" ht="20.100000000000001" customHeight="1" x14ac:dyDescent="0.15">
      <c r="A85" s="394" t="str">
        <f>IF(請求書入力!B101="","",請求書入力!B101)</f>
        <v/>
      </c>
      <c r="B85" s="395"/>
      <c r="C85" s="84" t="str">
        <f>IF(請求書入力!D101="","",請求書入力!D101)</f>
        <v/>
      </c>
      <c r="D85" s="38" t="str">
        <f>IF(請求書入力!E101="","",請求書入力!E101)</f>
        <v/>
      </c>
      <c r="E85" s="105" t="str">
        <f>IF(請求書入力!F101="","",請求書入力!F101)</f>
        <v/>
      </c>
      <c r="F85" s="396" t="str">
        <f>IF(請求書入力!G101="","",請求書入力!G101)</f>
        <v/>
      </c>
      <c r="G85" s="397"/>
      <c r="H85" s="398"/>
      <c r="I85" s="39" t="str">
        <f>IF(請求書入力!I101="","",請求書入力!I101)</f>
        <v/>
      </c>
    </row>
    <row r="86" spans="1:9" ht="20.100000000000001" customHeight="1" x14ac:dyDescent="0.15">
      <c r="A86" s="394" t="str">
        <f>IF(請求書入力!B102="","",請求書入力!B102)</f>
        <v/>
      </c>
      <c r="B86" s="395"/>
      <c r="C86" s="84" t="str">
        <f>IF(請求書入力!D102="","",請求書入力!D102)</f>
        <v/>
      </c>
      <c r="D86" s="38" t="str">
        <f>IF(請求書入力!E102="","",請求書入力!E102)</f>
        <v/>
      </c>
      <c r="E86" s="105" t="str">
        <f>IF(請求書入力!F102="","",請求書入力!F102)</f>
        <v/>
      </c>
      <c r="F86" s="396" t="str">
        <f>IF(請求書入力!G102="","",請求書入力!G102)</f>
        <v/>
      </c>
      <c r="G86" s="397"/>
      <c r="H86" s="398"/>
      <c r="I86" s="39" t="str">
        <f>IF(請求書入力!I102="","",請求書入力!I102)</f>
        <v/>
      </c>
    </row>
    <row r="87" spans="1:9" ht="20.100000000000001" customHeight="1" x14ac:dyDescent="0.15">
      <c r="A87" s="394" t="str">
        <f>IF(請求書入力!B103="","",請求書入力!B103)</f>
        <v/>
      </c>
      <c r="B87" s="395"/>
      <c r="C87" s="84" t="str">
        <f>IF(請求書入力!D103="","",請求書入力!D103)</f>
        <v/>
      </c>
      <c r="D87" s="38" t="str">
        <f>IF(請求書入力!E103="","",請求書入力!E103)</f>
        <v/>
      </c>
      <c r="E87" s="105" t="str">
        <f>IF(請求書入力!F103="","",請求書入力!F103)</f>
        <v/>
      </c>
      <c r="F87" s="396" t="str">
        <f>IF(請求書入力!G103="","",請求書入力!G103)</f>
        <v/>
      </c>
      <c r="G87" s="397"/>
      <c r="H87" s="398"/>
      <c r="I87" s="39" t="str">
        <f>IF(請求書入力!I103="","",請求書入力!I103)</f>
        <v/>
      </c>
    </row>
    <row r="88" spans="1:9" ht="20.100000000000001" customHeight="1" x14ac:dyDescent="0.15">
      <c r="A88" s="394" t="str">
        <f>IF(請求書入力!B104="","",請求書入力!B104)</f>
        <v/>
      </c>
      <c r="B88" s="395"/>
      <c r="C88" s="84" t="str">
        <f>IF(請求書入力!D104="","",請求書入力!D104)</f>
        <v/>
      </c>
      <c r="D88" s="38" t="str">
        <f>IF(請求書入力!E104="","",請求書入力!E104)</f>
        <v/>
      </c>
      <c r="E88" s="105" t="str">
        <f>IF(請求書入力!F104="","",請求書入力!F104)</f>
        <v/>
      </c>
      <c r="F88" s="396" t="str">
        <f>IF(請求書入力!G104="","",請求書入力!G104)</f>
        <v/>
      </c>
      <c r="G88" s="397"/>
      <c r="H88" s="398"/>
      <c r="I88" s="39" t="str">
        <f>IF(請求書入力!I104="","",請求書入力!I104)</f>
        <v/>
      </c>
    </row>
    <row r="89" spans="1:9" ht="20.100000000000001" customHeight="1" x14ac:dyDescent="0.15">
      <c r="A89" s="394" t="str">
        <f>IF(請求書入力!B105="","",請求書入力!B105)</f>
        <v/>
      </c>
      <c r="B89" s="395"/>
      <c r="C89" s="84" t="str">
        <f>IF(請求書入力!D105="","",請求書入力!D105)</f>
        <v/>
      </c>
      <c r="D89" s="38" t="str">
        <f>IF(請求書入力!E105="","",請求書入力!E105)</f>
        <v/>
      </c>
      <c r="E89" s="105" t="str">
        <f>IF(請求書入力!F105="","",請求書入力!F105)</f>
        <v/>
      </c>
      <c r="F89" s="396" t="str">
        <f>IF(請求書入力!G105="","",請求書入力!G105)</f>
        <v/>
      </c>
      <c r="G89" s="397"/>
      <c r="H89" s="398"/>
      <c r="I89" s="39" t="str">
        <f>IF(請求書入力!I105="","",請求書入力!I105)</f>
        <v/>
      </c>
    </row>
    <row r="90" spans="1:9" ht="20.100000000000001" customHeight="1" thickBot="1" x14ac:dyDescent="0.2">
      <c r="A90" s="394" t="str">
        <f>IF(請求書入力!B106="","",請求書入力!B106)</f>
        <v/>
      </c>
      <c r="B90" s="395"/>
      <c r="C90" s="85" t="str">
        <f>IF(請求書入力!D106="","",請求書入力!D106)</f>
        <v/>
      </c>
      <c r="D90" s="200" t="str">
        <f>IF(請求書入力!E106="","",請求書入力!E106)</f>
        <v/>
      </c>
      <c r="E90" s="106" t="str">
        <f>IF(請求書入力!F106="","",請求書入力!F106)</f>
        <v/>
      </c>
      <c r="F90" s="401" t="str">
        <f>IF(請求書入力!G106="","",請求書入力!G106)</f>
        <v/>
      </c>
      <c r="G90" s="402"/>
      <c r="H90" s="403"/>
      <c r="I90" s="44" t="str">
        <f>IF(請求書入力!I106="","",請求書入力!I106)</f>
        <v/>
      </c>
    </row>
    <row r="91" spans="1:9" ht="20.100000000000001" customHeight="1" thickBot="1" x14ac:dyDescent="0.2">
      <c r="A91" s="404" t="s">
        <v>48</v>
      </c>
      <c r="B91" s="404"/>
      <c r="C91" s="42" t="str">
        <f>IF(請求書入力!C111="","",請求書入力!C111)</f>
        <v/>
      </c>
      <c r="D91" s="43" t="str">
        <f>IF(請求書入力!D111="","",請求書入力!D111)</f>
        <v/>
      </c>
      <c r="E91" s="47" t="s">
        <v>50</v>
      </c>
      <c r="F91" s="414">
        <f>SUM(F64:H90)</f>
        <v>0</v>
      </c>
      <c r="G91" s="415"/>
      <c r="H91" s="416"/>
      <c r="I91" s="199" t="s">
        <v>62</v>
      </c>
    </row>
    <row r="92" spans="1:9" ht="20.100000000000001" customHeight="1" thickBot="1" x14ac:dyDescent="0.2">
      <c r="A92" s="417" t="str">
        <f>IF(請求書入力!A112="","",請求書入力!A112)</f>
        <v/>
      </c>
      <c r="B92" s="417"/>
      <c r="C92" s="42" t="str">
        <f>IF(請求書入力!C112="","",請求書入力!C112)</f>
        <v/>
      </c>
      <c r="D92" s="43" t="str">
        <f>IF(請求書入力!D112="","",請求書入力!D112)</f>
        <v/>
      </c>
      <c r="E92" s="46" t="s">
        <v>49</v>
      </c>
      <c r="F92" s="405">
        <f>F91+F62</f>
        <v>0</v>
      </c>
      <c r="G92" s="406"/>
      <c r="H92" s="407"/>
    </row>
    <row r="94" spans="1:9" x14ac:dyDescent="0.15">
      <c r="I94" s="91"/>
    </row>
  </sheetData>
  <sheetProtection sheet="1" objects="1" scenarios="1"/>
  <mergeCells count="221">
    <mergeCell ref="A12:B12"/>
    <mergeCell ref="A13:B13"/>
    <mergeCell ref="F12:H12"/>
    <mergeCell ref="A16:B16"/>
    <mergeCell ref="A14:B14"/>
    <mergeCell ref="A15:B15"/>
    <mergeCell ref="F30:H30"/>
    <mergeCell ref="A23:B23"/>
    <mergeCell ref="A24:B24"/>
    <mergeCell ref="F23:H23"/>
    <mergeCell ref="F24:H24"/>
    <mergeCell ref="F25:H25"/>
    <mergeCell ref="F26:H26"/>
    <mergeCell ref="A22:B22"/>
    <mergeCell ref="F22:H22"/>
    <mergeCell ref="G1:I1"/>
    <mergeCell ref="G7:G9"/>
    <mergeCell ref="A18:B18"/>
    <mergeCell ref="F15:H15"/>
    <mergeCell ref="F16:H16"/>
    <mergeCell ref="F27:H27"/>
    <mergeCell ref="F17:H17"/>
    <mergeCell ref="A19:B19"/>
    <mergeCell ref="A21:B21"/>
    <mergeCell ref="F18:H18"/>
    <mergeCell ref="F19:H19"/>
    <mergeCell ref="F20:H20"/>
    <mergeCell ref="F21:H21"/>
    <mergeCell ref="A20:B20"/>
    <mergeCell ref="G4:H4"/>
    <mergeCell ref="H6:I6"/>
    <mergeCell ref="H7:I9"/>
    <mergeCell ref="H10:I10"/>
    <mergeCell ref="A17:B17"/>
    <mergeCell ref="F13:H13"/>
    <mergeCell ref="F14:H14"/>
    <mergeCell ref="E2:E3"/>
    <mergeCell ref="G2:G3"/>
    <mergeCell ref="I2:I3"/>
    <mergeCell ref="A36:B36"/>
    <mergeCell ref="F36:H36"/>
    <mergeCell ref="A37:B37"/>
    <mergeCell ref="F37:H37"/>
    <mergeCell ref="A27:B27"/>
    <mergeCell ref="A28:B28"/>
    <mergeCell ref="A25:B25"/>
    <mergeCell ref="A26:B26"/>
    <mergeCell ref="A38:B38"/>
    <mergeCell ref="F38:H38"/>
    <mergeCell ref="A32:B32"/>
    <mergeCell ref="F32:H32"/>
    <mergeCell ref="A34:B34"/>
    <mergeCell ref="F34:H34"/>
    <mergeCell ref="A35:B35"/>
    <mergeCell ref="F35:H35"/>
    <mergeCell ref="A33:B33"/>
    <mergeCell ref="F33:H33"/>
    <mergeCell ref="A31:B31"/>
    <mergeCell ref="F31:H31"/>
    <mergeCell ref="F28:H28"/>
    <mergeCell ref="A29:B29"/>
    <mergeCell ref="F29:H29"/>
    <mergeCell ref="A30:B30"/>
    <mergeCell ref="A42:B42"/>
    <mergeCell ref="F42:H42"/>
    <mergeCell ref="A43:B43"/>
    <mergeCell ref="F43:H43"/>
    <mergeCell ref="A44:B44"/>
    <mergeCell ref="F44:H44"/>
    <mergeCell ref="A39:B39"/>
    <mergeCell ref="F39:H39"/>
    <mergeCell ref="A40:B40"/>
    <mergeCell ref="F40:H40"/>
    <mergeCell ref="A41:B41"/>
    <mergeCell ref="F41:H41"/>
    <mergeCell ref="A48:B48"/>
    <mergeCell ref="F48:H48"/>
    <mergeCell ref="A49:B49"/>
    <mergeCell ref="F49:H49"/>
    <mergeCell ref="A50:B50"/>
    <mergeCell ref="F50:H50"/>
    <mergeCell ref="A45:B45"/>
    <mergeCell ref="F45:H45"/>
    <mergeCell ref="A46:B46"/>
    <mergeCell ref="F46:H46"/>
    <mergeCell ref="A47:B47"/>
    <mergeCell ref="F47:H47"/>
    <mergeCell ref="A54:B54"/>
    <mergeCell ref="F54:H54"/>
    <mergeCell ref="A55:B55"/>
    <mergeCell ref="F55:H55"/>
    <mergeCell ref="A56:B56"/>
    <mergeCell ref="F56:H56"/>
    <mergeCell ref="A51:B51"/>
    <mergeCell ref="F51:H51"/>
    <mergeCell ref="A52:B52"/>
    <mergeCell ref="F52:H52"/>
    <mergeCell ref="A53:B53"/>
    <mergeCell ref="F53:H53"/>
    <mergeCell ref="A60:B60"/>
    <mergeCell ref="F60:H60"/>
    <mergeCell ref="A61:B61"/>
    <mergeCell ref="F61:H61"/>
    <mergeCell ref="A62:B62"/>
    <mergeCell ref="F62:H62"/>
    <mergeCell ref="A57:B57"/>
    <mergeCell ref="F57:H57"/>
    <mergeCell ref="A58:B58"/>
    <mergeCell ref="F58:H58"/>
    <mergeCell ref="A59:B59"/>
    <mergeCell ref="F59:H59"/>
    <mergeCell ref="A66:B66"/>
    <mergeCell ref="F66:H66"/>
    <mergeCell ref="A67:B67"/>
    <mergeCell ref="F67:H67"/>
    <mergeCell ref="A68:B68"/>
    <mergeCell ref="F68:H68"/>
    <mergeCell ref="A63:B63"/>
    <mergeCell ref="F63:H63"/>
    <mergeCell ref="A64:B64"/>
    <mergeCell ref="F64:H64"/>
    <mergeCell ref="A65:B65"/>
    <mergeCell ref="F65:H65"/>
    <mergeCell ref="A72:B72"/>
    <mergeCell ref="F72:H72"/>
    <mergeCell ref="A73:B73"/>
    <mergeCell ref="F73:H73"/>
    <mergeCell ref="A74:B74"/>
    <mergeCell ref="F74:H74"/>
    <mergeCell ref="A69:B69"/>
    <mergeCell ref="F69:H69"/>
    <mergeCell ref="A70:B70"/>
    <mergeCell ref="F70:H70"/>
    <mergeCell ref="A71:B71"/>
    <mergeCell ref="F71:H71"/>
    <mergeCell ref="A78:B78"/>
    <mergeCell ref="F78:H78"/>
    <mergeCell ref="A79:B79"/>
    <mergeCell ref="F79:H79"/>
    <mergeCell ref="A80:B80"/>
    <mergeCell ref="F80:H80"/>
    <mergeCell ref="A75:B75"/>
    <mergeCell ref="F75:H75"/>
    <mergeCell ref="A76:B76"/>
    <mergeCell ref="F76:H76"/>
    <mergeCell ref="A77:B77"/>
    <mergeCell ref="F77:H77"/>
    <mergeCell ref="A90:B90"/>
    <mergeCell ref="F90:H90"/>
    <mergeCell ref="A91:B91"/>
    <mergeCell ref="F91:H91"/>
    <mergeCell ref="A92:B92"/>
    <mergeCell ref="F92:H92"/>
    <mergeCell ref="A87:B87"/>
    <mergeCell ref="F87:H87"/>
    <mergeCell ref="A88:B88"/>
    <mergeCell ref="F88:H88"/>
    <mergeCell ref="A89:B89"/>
    <mergeCell ref="F89:H89"/>
    <mergeCell ref="A84:B84"/>
    <mergeCell ref="F84:H84"/>
    <mergeCell ref="A85:B85"/>
    <mergeCell ref="F85:H85"/>
    <mergeCell ref="A86:B86"/>
    <mergeCell ref="F86:H86"/>
    <mergeCell ref="A81:B81"/>
    <mergeCell ref="F81:H81"/>
    <mergeCell ref="A82:B82"/>
    <mergeCell ref="F82:H82"/>
    <mergeCell ref="A83:B83"/>
    <mergeCell ref="F83:H83"/>
    <mergeCell ref="Q1:S1"/>
    <mergeCell ref="O3:O4"/>
    <mergeCell ref="Q4:R4"/>
    <mergeCell ref="M6:O8"/>
    <mergeCell ref="R6:S6"/>
    <mergeCell ref="Q7:Q9"/>
    <mergeCell ref="R7:S9"/>
    <mergeCell ref="R10:S10"/>
    <mergeCell ref="K12:L12"/>
    <mergeCell ref="P12:R12"/>
    <mergeCell ref="K13:L13"/>
    <mergeCell ref="P13:R13"/>
    <mergeCell ref="K14:L14"/>
    <mergeCell ref="P14:R14"/>
    <mergeCell ref="K15:L15"/>
    <mergeCell ref="P15:R15"/>
    <mergeCell ref="K16:L16"/>
    <mergeCell ref="P16:R16"/>
    <mergeCell ref="K17:L17"/>
    <mergeCell ref="P17:R17"/>
    <mergeCell ref="K18:L18"/>
    <mergeCell ref="P18:R18"/>
    <mergeCell ref="K19:L19"/>
    <mergeCell ref="P19:R19"/>
    <mergeCell ref="K20:L20"/>
    <mergeCell ref="P20:R20"/>
    <mergeCell ref="K21:L21"/>
    <mergeCell ref="P21:R21"/>
    <mergeCell ref="K22:L22"/>
    <mergeCell ref="P22:R22"/>
    <mergeCell ref="K23:L23"/>
    <mergeCell ref="P23:R23"/>
    <mergeCell ref="K24:L24"/>
    <mergeCell ref="P24:R24"/>
    <mergeCell ref="K25:L25"/>
    <mergeCell ref="P25:R25"/>
    <mergeCell ref="K26:L26"/>
    <mergeCell ref="P26:R26"/>
    <mergeCell ref="K27:L27"/>
    <mergeCell ref="P27:R27"/>
    <mergeCell ref="K28:L28"/>
    <mergeCell ref="P28:R28"/>
    <mergeCell ref="K29:L29"/>
    <mergeCell ref="P29:R29"/>
    <mergeCell ref="K30:L30"/>
    <mergeCell ref="P30:R30"/>
    <mergeCell ref="K31:L31"/>
    <mergeCell ref="P31:R31"/>
    <mergeCell ref="K32:L32"/>
    <mergeCell ref="P32:R32"/>
  </mergeCells>
  <phoneticPr fontId="1"/>
  <pageMargins left="0.31496062992125984" right="0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請求書入力</vt:lpstr>
      <vt:lpstr>請求書出力</vt:lpstr>
      <vt:lpstr>請求内訳書出力</vt:lpstr>
      <vt:lpstr>請求書出力!Print_Area</vt:lpstr>
      <vt:lpstr>請求内訳書出力!Print_Area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suzunui</dc:creator>
  <cp:lastModifiedBy>20220410</cp:lastModifiedBy>
  <cp:lastPrinted>2025-04-05T05:44:03Z</cp:lastPrinted>
  <dcterms:created xsi:type="dcterms:W3CDTF">2018-02-15T22:58:59Z</dcterms:created>
  <dcterms:modified xsi:type="dcterms:W3CDTF">2025-04-11T01:21:25Z</dcterms:modified>
</cp:coreProperties>
</file>